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irivanecek/Downloads/"/>
    </mc:Choice>
  </mc:AlternateContent>
  <xr:revisionPtr revIDLastSave="0" documentId="13_ncr:1_{CEB0339B-F528-DC48-AFFA-2F42666DBDA3}" xr6:coauthVersionLast="47" xr6:coauthVersionMax="47" xr10:uidLastSave="{00000000-0000-0000-0000-000000000000}"/>
  <bookViews>
    <workbookView xWindow="0" yWindow="600" windowWidth="38400" windowHeight="21000" activeTab="1" xr2:uid="{00000000-000D-0000-FFFF-FFFF00000000}"/>
  </bookViews>
  <sheets>
    <sheet name="OBAL" sheetId="1" r:id="rId1"/>
    <sheet name="BEZOB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75" i="2"/>
  <c r="I133" i="1"/>
  <c r="M132" i="1"/>
  <c r="L132" i="1"/>
  <c r="J132" i="1"/>
  <c r="H132" i="1"/>
  <c r="M131" i="1"/>
  <c r="L131" i="1"/>
  <c r="J131" i="1"/>
  <c r="H131" i="1"/>
  <c r="M130" i="1"/>
  <c r="L130" i="1"/>
  <c r="J130" i="1"/>
  <c r="H130" i="1"/>
  <c r="M129" i="1"/>
  <c r="L129" i="1"/>
  <c r="J129" i="1"/>
  <c r="H129" i="1"/>
  <c r="M128" i="1"/>
  <c r="L128" i="1"/>
  <c r="J128" i="1"/>
  <c r="H128" i="1"/>
  <c r="M127" i="1"/>
  <c r="L127" i="1"/>
  <c r="J127" i="1"/>
  <c r="H127" i="1"/>
  <c r="M126" i="1"/>
  <c r="L126" i="1"/>
  <c r="J126" i="1"/>
  <c r="H126" i="1"/>
  <c r="M125" i="1"/>
  <c r="L125" i="1"/>
  <c r="J125" i="1"/>
  <c r="H125" i="1"/>
  <c r="M124" i="1"/>
  <c r="L124" i="1"/>
  <c r="J124" i="1"/>
  <c r="H124" i="1"/>
  <c r="M123" i="1"/>
  <c r="L123" i="1"/>
  <c r="J123" i="1"/>
  <c r="H123" i="1"/>
  <c r="M122" i="1"/>
  <c r="L122" i="1"/>
  <c r="J122" i="1"/>
  <c r="H122" i="1"/>
  <c r="M121" i="1"/>
  <c r="L121" i="1"/>
  <c r="J121" i="1"/>
  <c r="H121" i="1"/>
  <c r="O120" i="1"/>
  <c r="M120" i="1"/>
  <c r="L120" i="1" s="1"/>
  <c r="J120" i="1"/>
  <c r="H120" i="1"/>
  <c r="M119" i="1"/>
  <c r="L119" i="1" s="1"/>
  <c r="J119" i="1"/>
  <c r="H119" i="1"/>
  <c r="M118" i="1"/>
  <c r="L118" i="1" s="1"/>
  <c r="J118" i="1"/>
  <c r="H118" i="1"/>
  <c r="M117" i="1"/>
  <c r="L117" i="1" s="1"/>
  <c r="J117" i="1"/>
  <c r="H117" i="1"/>
  <c r="M116" i="1"/>
  <c r="L116" i="1" s="1"/>
  <c r="J116" i="1"/>
  <c r="H116" i="1"/>
  <c r="M115" i="1"/>
  <c r="L115" i="1" s="1"/>
  <c r="J115" i="1"/>
  <c r="H115" i="1"/>
  <c r="M114" i="1"/>
  <c r="L114" i="1" s="1"/>
  <c r="J114" i="1"/>
  <c r="H114" i="1"/>
  <c r="M113" i="1"/>
  <c r="L113" i="1" s="1"/>
  <c r="J113" i="1"/>
  <c r="H113" i="1"/>
  <c r="M112" i="1"/>
  <c r="L112" i="1" s="1"/>
  <c r="J112" i="1"/>
  <c r="H112" i="1"/>
  <c r="M111" i="1"/>
  <c r="L111" i="1" s="1"/>
  <c r="J111" i="1"/>
  <c r="H111" i="1"/>
  <c r="M110" i="1"/>
  <c r="L110" i="1" s="1"/>
  <c r="J110" i="1"/>
  <c r="H110" i="1"/>
  <c r="M109" i="1"/>
  <c r="L109" i="1" s="1"/>
  <c r="J109" i="1"/>
  <c r="H109" i="1"/>
  <c r="M108" i="1"/>
  <c r="L108" i="1" s="1"/>
  <c r="J108" i="1"/>
  <c r="H108" i="1"/>
  <c r="M107" i="1"/>
  <c r="L107" i="1" s="1"/>
  <c r="J107" i="1"/>
  <c r="H107" i="1"/>
  <c r="M106" i="1"/>
  <c r="L106" i="1" s="1"/>
  <c r="J106" i="1"/>
  <c r="H106" i="1"/>
  <c r="M105" i="1"/>
  <c r="L105" i="1" s="1"/>
  <c r="J105" i="1"/>
  <c r="H105" i="1"/>
  <c r="M104" i="1"/>
  <c r="L104" i="1" s="1"/>
  <c r="J104" i="1"/>
  <c r="H104" i="1"/>
  <c r="M103" i="1"/>
  <c r="L103" i="1" s="1"/>
  <c r="J103" i="1"/>
  <c r="H103" i="1"/>
  <c r="M102" i="1"/>
  <c r="L102" i="1" s="1"/>
  <c r="J102" i="1"/>
  <c r="H102" i="1"/>
  <c r="M101" i="1"/>
  <c r="L101" i="1" s="1"/>
  <c r="J101" i="1"/>
  <c r="H101" i="1"/>
  <c r="M100" i="1"/>
  <c r="L100" i="1" s="1"/>
  <c r="J100" i="1"/>
  <c r="H100" i="1"/>
  <c r="M99" i="1"/>
  <c r="L99" i="1" s="1"/>
  <c r="J99" i="1"/>
  <c r="H99" i="1"/>
  <c r="M98" i="1"/>
  <c r="L98" i="1" s="1"/>
  <c r="J98" i="1"/>
  <c r="H98" i="1"/>
  <c r="M97" i="1"/>
  <c r="L97" i="1" s="1"/>
  <c r="J97" i="1"/>
  <c r="H97" i="1"/>
  <c r="M96" i="1"/>
  <c r="L96" i="1" s="1"/>
  <c r="J96" i="1"/>
  <c r="H96" i="1"/>
  <c r="O95" i="1"/>
  <c r="M95" i="1"/>
  <c r="L95" i="1"/>
  <c r="J95" i="1"/>
  <c r="H95" i="1"/>
  <c r="O94" i="1"/>
  <c r="M94" i="1"/>
  <c r="L94" i="1" s="1"/>
  <c r="J94" i="1"/>
  <c r="H94" i="1"/>
  <c r="O93" i="1"/>
  <c r="M93" i="1"/>
  <c r="L93" i="1"/>
  <c r="J93" i="1"/>
  <c r="H93" i="1"/>
  <c r="O92" i="1"/>
  <c r="M92" i="1"/>
  <c r="L92" i="1" s="1"/>
  <c r="J92" i="1"/>
  <c r="H92" i="1"/>
  <c r="M91" i="1"/>
  <c r="L91" i="1" s="1"/>
  <c r="J91" i="1"/>
  <c r="H91" i="1"/>
  <c r="M90" i="1"/>
  <c r="L90" i="1" s="1"/>
  <c r="J90" i="1"/>
  <c r="H90" i="1"/>
  <c r="M89" i="1"/>
  <c r="L89" i="1" s="1"/>
  <c r="J89" i="1"/>
  <c r="H89" i="1"/>
  <c r="M88" i="1"/>
  <c r="L88" i="1" s="1"/>
  <c r="J88" i="1"/>
  <c r="H88" i="1"/>
  <c r="M87" i="1"/>
  <c r="L87" i="1" s="1"/>
  <c r="J87" i="1"/>
  <c r="H87" i="1"/>
  <c r="M86" i="1"/>
  <c r="L86" i="1" s="1"/>
  <c r="J86" i="1"/>
  <c r="H86" i="1"/>
  <c r="M85" i="1"/>
  <c r="L85" i="1" s="1"/>
  <c r="J85" i="1"/>
  <c r="H85" i="1"/>
  <c r="M84" i="1"/>
  <c r="L84" i="1" s="1"/>
  <c r="J84" i="1"/>
  <c r="H84" i="1"/>
  <c r="M83" i="1"/>
  <c r="L83" i="1" s="1"/>
  <c r="J83" i="1"/>
  <c r="H83" i="1"/>
  <c r="M82" i="1"/>
  <c r="L82" i="1" s="1"/>
  <c r="J82" i="1"/>
  <c r="H82" i="1"/>
  <c r="M81" i="1"/>
  <c r="L81" i="1" s="1"/>
  <c r="J81" i="1"/>
  <c r="H81" i="1"/>
  <c r="M80" i="1"/>
  <c r="L80" i="1"/>
  <c r="J80" i="1"/>
  <c r="H80" i="1"/>
  <c r="M79" i="1"/>
  <c r="L79" i="1" s="1"/>
  <c r="J79" i="1"/>
  <c r="H79" i="1"/>
  <c r="M78" i="1"/>
  <c r="L78" i="1"/>
  <c r="J78" i="1"/>
  <c r="H78" i="1"/>
  <c r="M77" i="1"/>
  <c r="L77" i="1" s="1"/>
  <c r="J77" i="1"/>
  <c r="H77" i="1"/>
  <c r="M76" i="1"/>
  <c r="L76" i="1" s="1"/>
  <c r="J76" i="1"/>
  <c r="H76" i="1"/>
  <c r="M75" i="1"/>
  <c r="L75" i="1" s="1"/>
  <c r="J75" i="1"/>
  <c r="H75" i="1"/>
  <c r="M74" i="1"/>
  <c r="L74" i="1" s="1"/>
  <c r="J74" i="1"/>
  <c r="H74" i="1"/>
  <c r="O73" i="1"/>
  <c r="M73" i="1"/>
  <c r="L73" i="1"/>
  <c r="J73" i="1"/>
  <c r="H73" i="1"/>
  <c r="O72" i="1"/>
  <c r="M72" i="1"/>
  <c r="L72" i="1" s="1"/>
  <c r="J72" i="1"/>
  <c r="H72" i="1"/>
  <c r="O71" i="1"/>
  <c r="M71" i="1"/>
  <c r="L71" i="1"/>
  <c r="J71" i="1"/>
  <c r="H71" i="1"/>
  <c r="O70" i="1"/>
  <c r="M70" i="1"/>
  <c r="L70" i="1" s="1"/>
  <c r="J70" i="1"/>
  <c r="H70" i="1"/>
  <c r="O69" i="1"/>
  <c r="M69" i="1"/>
  <c r="L69" i="1"/>
  <c r="J69" i="1"/>
  <c r="H69" i="1"/>
  <c r="O68" i="1"/>
  <c r="M68" i="1"/>
  <c r="L68" i="1" s="1"/>
  <c r="J68" i="1"/>
  <c r="H68" i="1"/>
  <c r="O67" i="1"/>
  <c r="M67" i="1"/>
  <c r="L67" i="1"/>
  <c r="J67" i="1"/>
  <c r="H67" i="1"/>
  <c r="O66" i="1"/>
  <c r="M66" i="1"/>
  <c r="L66" i="1" s="1"/>
  <c r="J66" i="1"/>
  <c r="H66" i="1"/>
  <c r="O65" i="1"/>
  <c r="M65" i="1"/>
  <c r="L65" i="1"/>
  <c r="J65" i="1"/>
  <c r="H65" i="1"/>
  <c r="O64" i="1"/>
  <c r="M64" i="1"/>
  <c r="L64" i="1" s="1"/>
  <c r="J64" i="1"/>
  <c r="H64" i="1"/>
  <c r="O63" i="1"/>
  <c r="M63" i="1"/>
  <c r="L63" i="1"/>
  <c r="J63" i="1"/>
  <c r="H63" i="1"/>
  <c r="M62" i="1"/>
  <c r="L62" i="1"/>
  <c r="J62" i="1"/>
  <c r="H62" i="1"/>
  <c r="M61" i="1"/>
  <c r="L61" i="1" s="1"/>
  <c r="J61" i="1"/>
  <c r="H61" i="1"/>
  <c r="M60" i="1"/>
  <c r="L60" i="1"/>
  <c r="J60" i="1"/>
  <c r="H60" i="1"/>
  <c r="M59" i="1"/>
  <c r="L59" i="1" s="1"/>
  <c r="J59" i="1"/>
  <c r="H59" i="1"/>
  <c r="M58" i="1"/>
  <c r="L58" i="1"/>
  <c r="J58" i="1"/>
  <c r="H58" i="1"/>
  <c r="M57" i="1"/>
  <c r="L57" i="1" s="1"/>
  <c r="J57" i="1"/>
  <c r="H57" i="1"/>
  <c r="M56" i="1"/>
  <c r="L56" i="1"/>
  <c r="J56" i="1"/>
  <c r="H56" i="1"/>
  <c r="M55" i="1"/>
  <c r="L55" i="1" s="1"/>
  <c r="J55" i="1"/>
  <c r="H55" i="1"/>
  <c r="M54" i="1"/>
  <c r="L54" i="1"/>
  <c r="J54" i="1"/>
  <c r="H54" i="1"/>
  <c r="M53" i="1"/>
  <c r="L53" i="1" s="1"/>
  <c r="J53" i="1"/>
  <c r="H53" i="1"/>
  <c r="M52" i="1"/>
  <c r="L52" i="1"/>
  <c r="J52" i="1"/>
  <c r="H52" i="1"/>
  <c r="O51" i="1"/>
  <c r="M51" i="1"/>
  <c r="L51" i="1"/>
  <c r="J51" i="1"/>
  <c r="H51" i="1"/>
  <c r="O50" i="1"/>
  <c r="M50" i="1"/>
  <c r="L50" i="1"/>
  <c r="J50" i="1"/>
  <c r="H50" i="1"/>
  <c r="O49" i="1"/>
  <c r="M49" i="1"/>
  <c r="L49" i="1" s="1"/>
  <c r="G49" i="1"/>
  <c r="J49" i="1" s="1"/>
  <c r="M48" i="1"/>
  <c r="L48" i="1" s="1"/>
  <c r="J48" i="1"/>
  <c r="H48" i="1"/>
  <c r="O47" i="1"/>
  <c r="M47" i="1"/>
  <c r="L47" i="1" s="1"/>
  <c r="J47" i="1"/>
  <c r="H47" i="1"/>
  <c r="M46" i="1"/>
  <c r="L46" i="1"/>
  <c r="J46" i="1"/>
  <c r="H46" i="1"/>
  <c r="M45" i="1"/>
  <c r="L45" i="1" s="1"/>
  <c r="J45" i="1"/>
  <c r="H45" i="1"/>
  <c r="M44" i="1"/>
  <c r="L44" i="1"/>
  <c r="J44" i="1"/>
  <c r="H44" i="1"/>
  <c r="O43" i="1"/>
  <c r="M43" i="1"/>
  <c r="L43" i="1"/>
  <c r="J43" i="1"/>
  <c r="H43" i="1"/>
  <c r="O42" i="1"/>
  <c r="M42" i="1"/>
  <c r="L42" i="1" s="1"/>
  <c r="J42" i="1"/>
  <c r="H42" i="1"/>
  <c r="O41" i="1"/>
  <c r="M41" i="1"/>
  <c r="L41" i="1" s="1"/>
  <c r="J41" i="1"/>
  <c r="H41" i="1"/>
  <c r="O40" i="1"/>
  <c r="M40" i="1"/>
  <c r="L40" i="1" s="1"/>
  <c r="J40" i="1"/>
  <c r="H40" i="1"/>
  <c r="O39" i="1"/>
  <c r="M39" i="1"/>
  <c r="L39" i="1"/>
  <c r="J39" i="1"/>
  <c r="H39" i="1"/>
  <c r="O38" i="1"/>
  <c r="M38" i="1"/>
  <c r="L38" i="1" s="1"/>
  <c r="J38" i="1"/>
  <c r="H38" i="1"/>
  <c r="M37" i="1"/>
  <c r="L37" i="1" s="1"/>
  <c r="J37" i="1"/>
  <c r="H37" i="1"/>
  <c r="O36" i="1"/>
  <c r="M36" i="1"/>
  <c r="L36" i="1" s="1"/>
  <c r="J36" i="1"/>
  <c r="H36" i="1"/>
  <c r="M35" i="1"/>
  <c r="L35" i="1" s="1"/>
  <c r="J35" i="1"/>
  <c r="H35" i="1"/>
  <c r="M34" i="1"/>
  <c r="L34" i="1" s="1"/>
  <c r="J34" i="1"/>
  <c r="H34" i="1"/>
  <c r="O33" i="1"/>
  <c r="M33" i="1"/>
  <c r="L33" i="1" s="1"/>
  <c r="J33" i="1"/>
  <c r="H33" i="1"/>
  <c r="O32" i="1"/>
  <c r="M32" i="1"/>
  <c r="L32" i="1"/>
  <c r="J32" i="1"/>
  <c r="H32" i="1"/>
  <c r="O31" i="1"/>
  <c r="M31" i="1"/>
  <c r="L31" i="1" s="1"/>
  <c r="J31" i="1"/>
  <c r="H31" i="1"/>
  <c r="O30" i="1"/>
  <c r="M30" i="1"/>
  <c r="L30" i="1" s="1"/>
  <c r="J30" i="1"/>
  <c r="H30" i="1"/>
  <c r="O29" i="1"/>
  <c r="M29" i="1"/>
  <c r="L29" i="1"/>
  <c r="J29" i="1"/>
  <c r="H29" i="1"/>
  <c r="J28" i="1"/>
  <c r="H28" i="1"/>
  <c r="O27" i="1"/>
  <c r="M27" i="1"/>
  <c r="L27" i="1" s="1"/>
  <c r="J27" i="1"/>
  <c r="H27" i="1"/>
  <c r="O26" i="1"/>
  <c r="M26" i="1"/>
  <c r="L26" i="1" s="1"/>
  <c r="J26" i="1"/>
  <c r="H26" i="1"/>
  <c r="O25" i="1"/>
  <c r="M25" i="1"/>
  <c r="L25" i="1"/>
  <c r="J25" i="1"/>
  <c r="H25" i="1"/>
  <c r="O24" i="1"/>
  <c r="M24" i="1"/>
  <c r="L24" i="1" s="1"/>
  <c r="J24" i="1"/>
  <c r="H24" i="1"/>
  <c r="M23" i="1"/>
  <c r="L23" i="1"/>
  <c r="J23" i="1"/>
  <c r="H23" i="1"/>
  <c r="M22" i="1"/>
  <c r="L22" i="1" s="1"/>
  <c r="J22" i="1"/>
  <c r="H22" i="1"/>
  <c r="M21" i="1"/>
  <c r="L21" i="1"/>
  <c r="J21" i="1"/>
  <c r="H21" i="1"/>
  <c r="M20" i="1"/>
  <c r="L20" i="1" s="1"/>
  <c r="J20" i="1"/>
  <c r="H20" i="1"/>
  <c r="M19" i="1"/>
  <c r="L19" i="1"/>
  <c r="J19" i="1"/>
  <c r="H19" i="1"/>
  <c r="M18" i="1"/>
  <c r="L18" i="1" s="1"/>
  <c r="J18" i="1"/>
  <c r="H18" i="1"/>
  <c r="M17" i="1"/>
  <c r="L17" i="1"/>
  <c r="J17" i="1"/>
  <c r="H17" i="1"/>
  <c r="M16" i="1"/>
  <c r="L16" i="1" s="1"/>
  <c r="J16" i="1"/>
  <c r="H16" i="1"/>
  <c r="M15" i="1"/>
  <c r="L15" i="1"/>
  <c r="J15" i="1"/>
  <c r="H15" i="1"/>
  <c r="M14" i="1"/>
  <c r="L14" i="1" s="1"/>
  <c r="J14" i="1"/>
  <c r="H14" i="1"/>
  <c r="M13" i="1"/>
  <c r="L13" i="1"/>
  <c r="J13" i="1"/>
  <c r="H13" i="1"/>
  <c r="M12" i="1"/>
  <c r="L12" i="1" s="1"/>
  <c r="J12" i="1"/>
  <c r="H12" i="1"/>
  <c r="M11" i="1"/>
  <c r="L11" i="1"/>
  <c r="J11" i="1"/>
  <c r="H11" i="1"/>
  <c r="M10" i="1"/>
  <c r="L10" i="1" s="1"/>
  <c r="J10" i="1"/>
  <c r="H10" i="1"/>
  <c r="M9" i="1"/>
  <c r="L9" i="1"/>
  <c r="J9" i="1"/>
  <c r="H9" i="1"/>
  <c r="M8" i="1"/>
  <c r="L8" i="1" s="1"/>
  <c r="J8" i="1"/>
  <c r="J133" i="1" s="1"/>
  <c r="P133" i="1" s="1"/>
  <c r="H8" i="1"/>
  <c r="K75" i="2" l="1"/>
  <c r="H49" i="1"/>
</calcChain>
</file>

<file path=xl/sharedStrings.xml><?xml version="1.0" encoding="utf-8"?>
<sst xmlns="http://schemas.openxmlformats.org/spreadsheetml/2006/main" count="868" uniqueCount="377">
  <si>
    <t>OBJEDNÁVKOVÝ FORMULÁŘ CALTHA PRO OBALOVÝ PRODEJ (verze 2/2026)</t>
  </si>
  <si>
    <t>Datum:</t>
  </si>
  <si>
    <t>Zákazník:</t>
  </si>
  <si>
    <t>Kategorie</t>
  </si>
  <si>
    <t>Podkategorie</t>
  </si>
  <si>
    <t>Produkt</t>
  </si>
  <si>
    <t>Hmotnost/
objem</t>
  </si>
  <si>
    <t>Kód EAN</t>
  </si>
  <si>
    <t>Certifikát</t>
  </si>
  <si>
    <t>Velkoobchodní cena</t>
  </si>
  <si>
    <t>Počet kusů</t>
  </si>
  <si>
    <t>Cena bez DPH</t>
  </si>
  <si>
    <t>VO cena (30 %) bez DPH zaokrouhleno</t>
  </si>
  <si>
    <t>VO cena (30 %) bez DPH vypočteno</t>
  </si>
  <si>
    <t>Maloobchodní cena bez DPH</t>
  </si>
  <si>
    <t>Maloobchodní cena dle eshopu s DPH</t>
  </si>
  <si>
    <t>bez DPH</t>
  </si>
  <si>
    <t>s DPH</t>
  </si>
  <si>
    <t>CALTHA BEAUTY</t>
  </si>
  <si>
    <t>PRÉMIOVÁ PÉČE</t>
  </si>
  <si>
    <t>Hedvábný krém na ruce</t>
  </si>
  <si>
    <t>30 ml</t>
  </si>
  <si>
    <t>8594196842640</t>
  </si>
  <si>
    <t>Krém Anti-age boost</t>
  </si>
  <si>
    <t>8594196842619</t>
  </si>
  <si>
    <t>Krém Clear visage</t>
  </si>
  <si>
    <t>8594196842633</t>
  </si>
  <si>
    <t>Krém Microbiome balance</t>
  </si>
  <si>
    <t>8594196842626</t>
  </si>
  <si>
    <t>Hedvábný krém na ruce - vzorek</t>
  </si>
  <si>
    <t>1 ml</t>
  </si>
  <si>
    <t>8594196842725</t>
  </si>
  <si>
    <t>Krém Anti-age boost - vzorek</t>
  </si>
  <si>
    <t>8594196842695</t>
  </si>
  <si>
    <t>Krém Clear visage - vzorek</t>
  </si>
  <si>
    <t>8594196842718</t>
  </si>
  <si>
    <t>Krém Microbiome balance - vzorek</t>
  </si>
  <si>
    <t>8594196842701</t>
  </si>
  <si>
    <t>MAKE-UPY</t>
  </si>
  <si>
    <t>Pečující hedvábný make-up (light)</t>
  </si>
  <si>
    <t>8594196842572</t>
  </si>
  <si>
    <t>Pečující hedvábný make-up (medium)</t>
  </si>
  <si>
    <t>8594196842589</t>
  </si>
  <si>
    <t>Pečující hedvábný make-up (medium pink)</t>
  </si>
  <si>
    <t>8594196842596</t>
  </si>
  <si>
    <t>Pečující hedvábný make-up (warm)</t>
  </si>
  <si>
    <t>8594196842602</t>
  </si>
  <si>
    <t>Pečující hedvábný make-up (light) - vzorek</t>
  </si>
  <si>
    <t>8594196842657</t>
  </si>
  <si>
    <t>Pečující hedvábný make-up (medium) - vzorek</t>
  </si>
  <si>
    <t>8594196842664</t>
  </si>
  <si>
    <t>Pečující hedvábný make-up (medium pink) - vzorek</t>
  </si>
  <si>
    <t>8594196842671</t>
  </si>
  <si>
    <t>Pečující hedvábný make-up (warm) - vzorek</t>
  </si>
  <si>
    <t>8594196842688</t>
  </si>
  <si>
    <t>VÝHRADNĚ PRO MUŽE</t>
  </si>
  <si>
    <t>PÁNSKÁ KOLEKCE</t>
  </si>
  <si>
    <t>Hydratační sprchový gel Zázvor a citrusy</t>
  </si>
  <si>
    <t>250 ml</t>
  </si>
  <si>
    <t>CPK</t>
  </si>
  <si>
    <t>500 ml</t>
  </si>
  <si>
    <t>Krém na koule Bergamot</t>
  </si>
  <si>
    <t>50 ml</t>
  </si>
  <si>
    <t>Tuhé mýdlo Bahno z mrtvého moře</t>
  </si>
  <si>
    <t>100 g</t>
  </si>
  <si>
    <t>8594196842855</t>
  </si>
  <si>
    <r>
      <rPr>
        <sz val="10"/>
        <color theme="1"/>
        <rFont val="Calibri"/>
      </rPr>
      <t xml:space="preserve">Balzám na vousy  </t>
    </r>
    <r>
      <rPr>
        <b/>
        <sz val="10"/>
        <color rgb="FFFF0000"/>
        <rFont val="Calibri"/>
      </rPr>
      <t>NOVINKA</t>
    </r>
  </si>
  <si>
    <t>8594196844439</t>
  </si>
  <si>
    <t>Tekutý šampon podpora růstu vlasů Malachit, síra a přeslička</t>
  </si>
  <si>
    <t>8594196842862</t>
  </si>
  <si>
    <t>Deodorant Citrus</t>
  </si>
  <si>
    <t>8594196842879</t>
  </si>
  <si>
    <t>CPK Bio</t>
  </si>
  <si>
    <t>PÉČE O PLEŤ</t>
  </si>
  <si>
    <t>ČIŠTĚNÍ PLETI</t>
  </si>
  <si>
    <t>Odličovací mléko Aloe vera a levandule</t>
  </si>
  <si>
    <t>100 ml</t>
  </si>
  <si>
    <t>8594196841681</t>
  </si>
  <si>
    <t>Pleťové tonikum Bílá růže</t>
  </si>
  <si>
    <t>8594196841698</t>
  </si>
  <si>
    <t>Pevný odličovací balzám s dózou</t>
  </si>
  <si>
    <t>11 g</t>
  </si>
  <si>
    <t>8594196841445</t>
  </si>
  <si>
    <t>Pevný odličovací balzám (náhradní náplň)</t>
  </si>
  <si>
    <t>8594196841452</t>
  </si>
  <si>
    <t>Hliníková dóza 30 ml</t>
  </si>
  <si>
    <t>1 ks</t>
  </si>
  <si>
    <t>8594196841469</t>
  </si>
  <si>
    <t>-</t>
  </si>
  <si>
    <t>Olea Pure – odličovací mycí olej</t>
  </si>
  <si>
    <t>8594196843067</t>
  </si>
  <si>
    <t>KRÉMY PLEŤOVÉ</t>
  </si>
  <si>
    <t>Anti-age sérum Hydrokomplex s kyselinou hyaluronovou</t>
  </si>
  <si>
    <t>10 ml</t>
  </si>
  <si>
    <t>8594196841674</t>
  </si>
  <si>
    <t>Hřebíčkový krém</t>
  </si>
  <si>
    <t>8594196840349</t>
  </si>
  <si>
    <t>Meduňkový</t>
  </si>
  <si>
    <t>8594196840318</t>
  </si>
  <si>
    <t>Oční krém Kyselina hyaluronová a kofein</t>
  </si>
  <si>
    <t>15 ml</t>
  </si>
  <si>
    <t>8594196840615</t>
  </si>
  <si>
    <t>Růžový</t>
  </si>
  <si>
    <t>8594196840301</t>
  </si>
  <si>
    <t>Rýžový s Q 10</t>
  </si>
  <si>
    <t>8594196840332</t>
  </si>
  <si>
    <t>S kyselinou hyaluronovou</t>
  </si>
  <si>
    <t>8594196840325</t>
  </si>
  <si>
    <t>Sada šesti malých krémů</t>
  </si>
  <si>
    <t>6x8 ml</t>
  </si>
  <si>
    <t>8594196840363</t>
  </si>
  <si>
    <t>Vzorek krému</t>
  </si>
  <si>
    <t>8 ml</t>
  </si>
  <si>
    <t>8594196840356</t>
  </si>
  <si>
    <t>PÉČE O TĚLO</t>
  </si>
  <si>
    <t>KRÉMY TĚLOVÉ</t>
  </si>
  <si>
    <t>Krém na ruce</t>
  </si>
  <si>
    <t>75 ml</t>
  </si>
  <si>
    <t>8594196840394</t>
  </si>
  <si>
    <t>Výživný se šípkovým olejem</t>
  </si>
  <si>
    <t>8594196840370</t>
  </si>
  <si>
    <t>Tuhý balzám na ruce a tělo 30g</t>
  </si>
  <si>
    <t>30 g</t>
  </si>
  <si>
    <t>8594196842404</t>
  </si>
  <si>
    <t>Tuhý balzám na ruce a tělo 60g</t>
  </si>
  <si>
    <t>60 g</t>
  </si>
  <si>
    <t>8594196842411</t>
  </si>
  <si>
    <t>Změkčující balzám na paty, chodidla a lokty</t>
  </si>
  <si>
    <t>8594196842565</t>
  </si>
  <si>
    <t>Balzám pro ženy – jemná péče o prsa a stehna</t>
  </si>
  <si>
    <t>8594196843043</t>
  </si>
  <si>
    <t>OPALOVÁNÍ</t>
  </si>
  <si>
    <t>Tělové mléko po opalování</t>
  </si>
  <si>
    <t>8594196841711</t>
  </si>
  <si>
    <t>BALZÁM NA RTY</t>
  </si>
  <si>
    <t>Přírodní</t>
  </si>
  <si>
    <t>6 g/kus</t>
  </si>
  <si>
    <t>8594196840400</t>
  </si>
  <si>
    <t>Červený</t>
  </si>
  <si>
    <t>8594196840417</t>
  </si>
  <si>
    <t>DEODORANT</t>
  </si>
  <si>
    <t>Citrus</t>
  </si>
  <si>
    <t>8594196840448</t>
  </si>
  <si>
    <t>CPK bio</t>
  </si>
  <si>
    <t>Fresh</t>
  </si>
  <si>
    <t>8594196840424</t>
  </si>
  <si>
    <t>Sweet</t>
  </si>
  <si>
    <t>8594196840431</t>
  </si>
  <si>
    <t>DEZINFEKCE</t>
  </si>
  <si>
    <t>Dezinfekce na ruce s antimikrobiálními účinky</t>
  </si>
  <si>
    <t>8594196841285</t>
  </si>
  <si>
    <t>ZUBNÍ PASTY</t>
  </si>
  <si>
    <t>Bylinky</t>
  </si>
  <si>
    <t>75 g</t>
  </si>
  <si>
    <t>8594196840455</t>
  </si>
  <si>
    <t>Černé uhlí</t>
  </si>
  <si>
    <t>8594196840462</t>
  </si>
  <si>
    <t>Máta</t>
  </si>
  <si>
    <t>8594196840486</t>
  </si>
  <si>
    <t>Propolis</t>
  </si>
  <si>
    <t>8594196840493</t>
  </si>
  <si>
    <t>TĚLOVÁ MÝDLA</t>
  </si>
  <si>
    <t>Mycí olej Citronová máta</t>
  </si>
  <si>
    <t>200 ml</t>
  </si>
  <si>
    <t>8594196841728</t>
  </si>
  <si>
    <t>Intimní mýdlo (měsíček s heřmánkem)</t>
  </si>
  <si>
    <t>8594196840608</t>
  </si>
  <si>
    <t>1000 ml</t>
  </si>
  <si>
    <t>8594196841162</t>
  </si>
  <si>
    <t>Hydratační sprchový gel Levandule a šípek</t>
  </si>
  <si>
    <t>8594196842824</t>
  </si>
  <si>
    <t>Hydratační sprchový gel Svěží máta</t>
  </si>
  <si>
    <t>8594196842749</t>
  </si>
  <si>
    <t>8594196842831</t>
  </si>
  <si>
    <t>Hydratační sprchový gel Zelený čaj</t>
  </si>
  <si>
    <t>8594196842756</t>
  </si>
  <si>
    <t>Hydratační sprchový gel zelený čaj</t>
  </si>
  <si>
    <t>8594196842848</t>
  </si>
  <si>
    <t>Hedvábné holení</t>
  </si>
  <si>
    <t>8594196843050</t>
  </si>
  <si>
    <t>Intima Balance - jemný mycí olej</t>
  </si>
  <si>
    <t>8594196843074</t>
  </si>
  <si>
    <t>TUHÉ MÝDLO</t>
  </si>
  <si>
    <t>Badyán s černým uhlím</t>
  </si>
  <si>
    <t>8594196840011</t>
  </si>
  <si>
    <t>Bahno z mrtvého moře</t>
  </si>
  <si>
    <t>8594196840028</t>
  </si>
  <si>
    <t>Citronová tráva s chlorelou a spirulinou</t>
  </si>
  <si>
    <t>8594196840035</t>
  </si>
  <si>
    <t>Citrusové Poppy seed</t>
  </si>
  <si>
    <t>8594196840042</t>
  </si>
  <si>
    <t>Hřebíček se skořicí a mandlovým olejem</t>
  </si>
  <si>
    <t>8594196840066</t>
  </si>
  <si>
    <t>Kozí mléko</t>
  </si>
  <si>
    <t>8594196840097</t>
  </si>
  <si>
    <t>Levandule s avokádovým olejem</t>
  </si>
  <si>
    <t>8594196840103</t>
  </si>
  <si>
    <t>Meduňka s chlorellou a spirulinou</t>
  </si>
  <si>
    <t>8594196840127</t>
  </si>
  <si>
    <t>Pomeranč s bambuckým máslem</t>
  </si>
  <si>
    <t>8594196840141</t>
  </si>
  <si>
    <t>Skořicové s medem</t>
  </si>
  <si>
    <t>8594196840158</t>
  </si>
  <si>
    <t>Mýdlové hobliny - meduňka (v obalu)</t>
  </si>
  <si>
    <t>8594196840202</t>
  </si>
  <si>
    <t>TĚLOVÁ MLÉKA</t>
  </si>
  <si>
    <t>Mandarinkové pohlazení</t>
  </si>
  <si>
    <t>8594196842466</t>
  </si>
  <si>
    <t>Něžná levandule</t>
  </si>
  <si>
    <t>8594196842459</t>
  </si>
  <si>
    <t>Růžové geranium</t>
  </si>
  <si>
    <t>8594196842442</t>
  </si>
  <si>
    <t>BIO kozí mléko 20 %</t>
  </si>
  <si>
    <t>8594196841438</t>
  </si>
  <si>
    <t>PROTI CELULITIDĚ</t>
  </si>
  <si>
    <t>Tělový gelový peeling – kofein a chilli</t>
  </si>
  <si>
    <t>8594196841797</t>
  </si>
  <si>
    <t>Intenzivní olej na celulitidu – hloubková péče</t>
  </si>
  <si>
    <t>8594196841841</t>
  </si>
  <si>
    <t>Zpevňující tělové mléko proti celulitidě – pružná a hladká pokožka</t>
  </si>
  <si>
    <t>8594196841858</t>
  </si>
  <si>
    <t>PÉČE O VLASY</t>
  </si>
  <si>
    <t>ŠAMPONY TEKUTÉ</t>
  </si>
  <si>
    <t>Mastné vlasy - lípa a heřmánek</t>
  </si>
  <si>
    <t>8594196841513</t>
  </si>
  <si>
    <t>Podpora růstu - malachit, síra a přeslička</t>
  </si>
  <si>
    <t>8594196841551</t>
  </si>
  <si>
    <t>Proti lupům - zázvor</t>
  </si>
  <si>
    <t>8594196841636</t>
  </si>
  <si>
    <t>Suché a poškozené vlasy - bezový květ a šípek</t>
  </si>
  <si>
    <t>8594196841476</t>
  </si>
  <si>
    <t>8594196841520</t>
  </si>
  <si>
    <t>8594196841568</t>
  </si>
  <si>
    <t>8594196841643</t>
  </si>
  <si>
    <t>8594196841483</t>
  </si>
  <si>
    <t>ŠAMPONY TUHÉ</t>
  </si>
  <si>
    <t>Lopuch a vrbová kůra</t>
  </si>
  <si>
    <t>8594196840257</t>
  </si>
  <si>
    <t>Meduňka</t>
  </si>
  <si>
    <t>8594196840288</t>
  </si>
  <si>
    <t>Ořech</t>
  </si>
  <si>
    <t>8594196840271</t>
  </si>
  <si>
    <t>Síra a přeslička</t>
  </si>
  <si>
    <t>8594196841315</t>
  </si>
  <si>
    <t>Yucca</t>
  </si>
  <si>
    <t>8594196840264</t>
  </si>
  <si>
    <t>KONDICIONÉR</t>
  </si>
  <si>
    <t>Citronová tráva</t>
  </si>
  <si>
    <t>8594196840509</t>
  </si>
  <si>
    <t>Geranium</t>
  </si>
  <si>
    <t>8594196840516</t>
  </si>
  <si>
    <t>Mandarinka</t>
  </si>
  <si>
    <t>8594196840523</t>
  </si>
  <si>
    <t>8594196840530</t>
  </si>
  <si>
    <t>950 ml</t>
  </si>
  <si>
    <t>8594196840943</t>
  </si>
  <si>
    <t>8594196840974</t>
  </si>
  <si>
    <t>8594196841001</t>
  </si>
  <si>
    <t>8594196841032</t>
  </si>
  <si>
    <t>DĚTI</t>
  </si>
  <si>
    <t>MYCÍ OLEJ</t>
  </si>
  <si>
    <t>Dětský mycí olej (certifikace pro děti do tří let)</t>
  </si>
  <si>
    <t>8594196841735</t>
  </si>
  <si>
    <t>KRÉM</t>
  </si>
  <si>
    <t>Kojenecký krém</t>
  </si>
  <si>
    <t>8594196840387</t>
  </si>
  <si>
    <t>Dinosaurus (citronová tráva s chlorelou a spirulinou)</t>
  </si>
  <si>
    <t>8594196842787</t>
  </si>
  <si>
    <t>Lev (pomeranč s bambuckým máslem)</t>
  </si>
  <si>
    <t>8594196842794</t>
  </si>
  <si>
    <t>Medvěd (meduňka s chlorellou a spirulinou)</t>
  </si>
  <si>
    <t>8594196842800</t>
  </si>
  <si>
    <t>Opice (levandule s avokádovým olejem)</t>
  </si>
  <si>
    <t>8594196842817</t>
  </si>
  <si>
    <t>ZUBNÍ PASTA</t>
  </si>
  <si>
    <t>Dětská</t>
  </si>
  <si>
    <t>8594196840479</t>
  </si>
  <si>
    <t>TEKUTÝ ŠAMPON</t>
  </si>
  <si>
    <t>Dětský (certifikace pro děti do tří let)</t>
  </si>
  <si>
    <t>8594196841599</t>
  </si>
  <si>
    <t>8594196841605</t>
  </si>
  <si>
    <t>ZVÍŘATA</t>
  </si>
  <si>
    <t>Balzám na tlapky</t>
  </si>
  <si>
    <t>8594196841254</t>
  </si>
  <si>
    <t>Tekutý šampon</t>
  </si>
  <si>
    <t>450 ml</t>
  </si>
  <si>
    <t>8594196841261</t>
  </si>
  <si>
    <t>Tuhý šampon</t>
  </si>
  <si>
    <t>8594196841278</t>
  </si>
  <si>
    <t>Zubní pasta</t>
  </si>
  <si>
    <t>8594196840592</t>
  </si>
  <si>
    <t>OSTATNÍ</t>
  </si>
  <si>
    <t>Odličovací tampónky bavlna</t>
  </si>
  <si>
    <t>8594196841780</t>
  </si>
  <si>
    <t>Odličovací tampónky bavlna 3 ks</t>
  </si>
  <si>
    <t>3 ks</t>
  </si>
  <si>
    <t>8594196842145</t>
  </si>
  <si>
    <t>DÁRKOVÉ SADY</t>
  </si>
  <si>
    <t>Dárková sada dotek přírody</t>
  </si>
  <si>
    <t>Pečující čisticí sada</t>
  </si>
  <si>
    <t>Dárková sada pečující o tělo -  zklidňující</t>
  </si>
  <si>
    <t>Dárková sada pečující o tělo - levandule</t>
  </si>
  <si>
    <t>Dárková sada Výhradně pro muže</t>
  </si>
  <si>
    <t>8594196842886</t>
  </si>
  <si>
    <t>Cena s DPH:</t>
  </si>
  <si>
    <t>CELKEM</t>
  </si>
  <si>
    <t>OBJEDNÁVKOVÝ FORMULÁŘ CALTHA PRO BEZOBALOVÝ PRODEJ (verze 2/2026)</t>
  </si>
  <si>
    <t>Druh obalu</t>
  </si>
  <si>
    <t>sklo</t>
  </si>
  <si>
    <t>8594196842275</t>
  </si>
  <si>
    <t>8594196842244</t>
  </si>
  <si>
    <t>8594196842237</t>
  </si>
  <si>
    <t>8594196842268</t>
  </si>
  <si>
    <t>8594196842251</t>
  </si>
  <si>
    <t>8594196842305</t>
  </si>
  <si>
    <t>8594196842282</t>
  </si>
  <si>
    <t>Tuhý balzám na ruce a tělo 30g (náhradní náplň bez obalu)</t>
  </si>
  <si>
    <t>papír</t>
  </si>
  <si>
    <t>8594196842428</t>
  </si>
  <si>
    <t>Přírodní (náhradní náplň bez obalu)</t>
  </si>
  <si>
    <t>8594196842022</t>
  </si>
  <si>
    <t>Červený (náhradní náplň bez obalu)</t>
  </si>
  <si>
    <t>8594196842039</t>
  </si>
  <si>
    <t>1 kg</t>
  </si>
  <si>
    <t>plastová láhev vratná</t>
  </si>
  <si>
    <t>8594196840905</t>
  </si>
  <si>
    <t>8594196840844</t>
  </si>
  <si>
    <t>8594196840875</t>
  </si>
  <si>
    <t>Znovuplnitelný skleněný roll-on (50 ml)</t>
  </si>
  <si>
    <t>8594196840936</t>
  </si>
  <si>
    <t>750 g</t>
  </si>
  <si>
    <t>8594196841209</t>
  </si>
  <si>
    <t>8594196841216</t>
  </si>
  <si>
    <t>8594196841230</t>
  </si>
  <si>
    <t>8594196841247</t>
  </si>
  <si>
    <t>5 kg</t>
  </si>
  <si>
    <t>plastový kanystr vratný</t>
  </si>
  <si>
    <t>Hydratační sprchový gel levandule a šípek</t>
  </si>
  <si>
    <t>8594196842893</t>
  </si>
  <si>
    <t>Hydratační sprchový gel svěží máta</t>
  </si>
  <si>
    <t>8594196842909</t>
  </si>
  <si>
    <t>8594196842916</t>
  </si>
  <si>
    <t>Lahvička s pumpičkou (250 ml)</t>
  </si>
  <si>
    <t>plast</t>
  </si>
  <si>
    <t>8594196841193</t>
  </si>
  <si>
    <t>papírový sáček</t>
  </si>
  <si>
    <t>8594196841865</t>
  </si>
  <si>
    <t>8594196841872</t>
  </si>
  <si>
    <t>8594196841889</t>
  </si>
  <si>
    <t>8594196841896</t>
  </si>
  <si>
    <t>8594196841902</t>
  </si>
  <si>
    <t>8594196841926</t>
  </si>
  <si>
    <t>8594196841933</t>
  </si>
  <si>
    <t>8594196841940</t>
  </si>
  <si>
    <t>8594196841964</t>
  </si>
  <si>
    <t>8594196841988</t>
  </si>
  <si>
    <t>Dětský - měsíček lékařský</t>
  </si>
  <si>
    <t>8594196841612</t>
  </si>
  <si>
    <t>8594196841537</t>
  </si>
  <si>
    <t>8594196841575</t>
  </si>
  <si>
    <t>8594196841650</t>
  </si>
  <si>
    <t>8594196841490</t>
  </si>
  <si>
    <t>Lahvička s flip top uzávěrem (250 ml)</t>
  </si>
  <si>
    <t>8594196840745</t>
  </si>
  <si>
    <t>8594196842169</t>
  </si>
  <si>
    <t>8594196842190</t>
  </si>
  <si>
    <t>8594196842183</t>
  </si>
  <si>
    <t>8594196842206</t>
  </si>
  <si>
    <t>8594196842176</t>
  </si>
  <si>
    <t>0,95 kg</t>
  </si>
  <si>
    <t>Lahev s rozprašovačem (250 ml)</t>
  </si>
  <si>
    <t>8594196841063</t>
  </si>
  <si>
    <t>8594196842299</t>
  </si>
  <si>
    <t>8594196841223</t>
  </si>
  <si>
    <t>Dětský - měsíček lékařský (certifikace pro děti do tří let)</t>
  </si>
  <si>
    <t>Cena bez DPH: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</si>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</sst>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Kč-405]"/>
    <numFmt numFmtId="173" formatCode="#,##0\ &quot;Kč&quot;"/>
  </numFmts>
  <fonts count="17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  <font>
      <sz val="10"/>
      <color theme="1"/>
      <name val="Calibri"/>
    </font>
    <font>
      <sz val="10"/>
      <color rgb="FF3D85C6"/>
      <name val="Calibri"/>
    </font>
    <font>
      <sz val="10"/>
      <color rgb="FF000000"/>
      <name val="Calibri"/>
    </font>
    <font>
      <sz val="10"/>
      <color rgb="FF3C78D8"/>
      <name val="Calibri"/>
    </font>
    <font>
      <sz val="10"/>
      <color theme="1"/>
      <name val="Arial"/>
    </font>
    <font>
      <strike/>
      <sz val="10"/>
      <color theme="1"/>
      <name val="Calibri"/>
    </font>
    <font>
      <strike/>
      <sz val="10"/>
      <color rgb="FF3D85C6"/>
      <name val="Calibri"/>
    </font>
    <font>
      <sz val="9"/>
      <color theme="1"/>
      <name val="Arial"/>
      <scheme val="minor"/>
    </font>
    <font>
      <b/>
      <sz val="10"/>
      <color theme="1"/>
      <name val="Calibri"/>
    </font>
    <font>
      <b/>
      <sz val="10"/>
      <color theme="1"/>
      <name val="Arial"/>
    </font>
    <font>
      <b/>
      <sz val="10"/>
      <color rgb="FF3D85C6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6"/>
        <bgColor theme="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49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/>
    </xf>
    <xf numFmtId="164" fontId="2" fillId="0" borderId="5" xfId="0" applyNumberFormat="1" applyFont="1" applyBorder="1"/>
    <xf numFmtId="3" fontId="2" fillId="0" borderId="5" xfId="0" applyNumberFormat="1" applyFont="1" applyBorder="1"/>
    <xf numFmtId="164" fontId="2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vertical="center" wrapText="1"/>
    </xf>
    <xf numFmtId="164" fontId="2" fillId="0" borderId="0" xfId="0" applyNumberFormat="1" applyFont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49" fontId="2" fillId="0" borderId="5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vertical="top"/>
    </xf>
    <xf numFmtId="164" fontId="8" fillId="0" borderId="5" xfId="0" applyNumberFormat="1" applyFont="1" applyBorder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49" fontId="5" fillId="0" borderId="5" xfId="0" applyNumberFormat="1" applyFont="1" applyBorder="1" applyAlignment="1">
      <alignment horizontal="right" vertical="top"/>
    </xf>
    <xf numFmtId="164" fontId="5" fillId="0" borderId="5" xfId="0" applyNumberFormat="1" applyFont="1" applyBorder="1" applyAlignment="1">
      <alignment horizontal="right" vertical="top"/>
    </xf>
    <xf numFmtId="164" fontId="9" fillId="0" borderId="5" xfId="0" applyNumberFormat="1" applyFont="1" applyBorder="1" applyAlignment="1">
      <alignment vertical="top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0" fillId="0" borderId="5" xfId="0" applyNumberFormat="1" applyFont="1" applyBorder="1"/>
    <xf numFmtId="164" fontId="11" fillId="0" borderId="5" xfId="0" applyNumberFormat="1" applyFont="1" applyBorder="1"/>
    <xf numFmtId="164" fontId="10" fillId="0" borderId="0" xfId="0" applyNumberFormat="1" applyFont="1"/>
    <xf numFmtId="0" fontId="5" fillId="0" borderId="5" xfId="0" applyFont="1" applyBorder="1" applyAlignment="1">
      <alignment wrapText="1"/>
    </xf>
    <xf numFmtId="0" fontId="5" fillId="0" borderId="3" xfId="0" applyFont="1" applyBorder="1"/>
    <xf numFmtId="49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49" fontId="5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9" fillId="0" borderId="0" xfId="0" applyFont="1"/>
    <xf numFmtId="164" fontId="5" fillId="0" borderId="9" xfId="0" applyNumberFormat="1" applyFont="1" applyBorder="1" applyAlignment="1">
      <alignment horizontal="right"/>
    </xf>
    <xf numFmtId="3" fontId="2" fillId="0" borderId="1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164" fontId="14" fillId="2" borderId="10" xfId="0" applyNumberFormat="1" applyFont="1" applyFill="1" applyBorder="1"/>
    <xf numFmtId="164" fontId="3" fillId="2" borderId="10" xfId="0" applyNumberFormat="1" applyFont="1" applyFill="1" applyBorder="1"/>
    <xf numFmtId="0" fontId="3" fillId="2" borderId="10" xfId="0" applyFont="1" applyFill="1" applyBorder="1"/>
    <xf numFmtId="164" fontId="15" fillId="2" borderId="10" xfId="0" applyNumberFormat="1" applyFont="1" applyFill="1" applyBorder="1"/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3" fontId="2" fillId="0" borderId="5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9" fontId="2" fillId="0" borderId="7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3" fillId="3" borderId="10" xfId="0" applyFont="1" applyFill="1" applyBorder="1"/>
    <xf numFmtId="3" fontId="3" fillId="3" borderId="10" xfId="0" applyNumberFormat="1" applyFont="1" applyFill="1" applyBorder="1"/>
    <xf numFmtId="164" fontId="3" fillId="3" borderId="1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4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/>
    <xf numFmtId="0" fontId="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1" fontId="2" fillId="0" borderId="5" xfId="0" applyNumberFormat="1" applyFont="1" applyBorder="1"/>
    <xf numFmtId="1" fontId="12" fillId="0" borderId="5" xfId="0" applyNumberFormat="1" applyFont="1" applyBorder="1"/>
    <xf numFmtId="1" fontId="5" fillId="0" borderId="3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173" fontId="2" fillId="0" borderId="5" xfId="0" applyNumberFormat="1" applyFont="1" applyBorder="1"/>
    <xf numFmtId="1" fontId="2" fillId="0" borderId="5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 vertical="top"/>
    </xf>
    <xf numFmtId="1" fontId="2" fillId="0" borderId="3" xfId="0" applyNumberFormat="1" applyFont="1" applyBorder="1" applyAlignment="1">
      <alignment horizontal="right" vertical="top"/>
    </xf>
    <xf numFmtId="1" fontId="2" fillId="0" borderId="7" xfId="0" applyNumberFormat="1" applyFont="1" applyBorder="1" applyAlignment="1">
      <alignment horizontal="right" vertical="top"/>
    </xf>
    <xf numFmtId="1" fontId="7" fillId="0" borderId="3" xfId="0" applyNumberFormat="1" applyFont="1" applyBorder="1" applyAlignment="1">
      <alignment horizontal="right" vertical="top"/>
    </xf>
    <xf numFmtId="1" fontId="7" fillId="0" borderId="7" xfId="0" applyNumberFormat="1" applyFont="1" applyBorder="1" applyAlignment="1">
      <alignment horizontal="right" vertical="top"/>
    </xf>
    <xf numFmtId="1" fontId="2" fillId="0" borderId="4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30"/>
  <sheetViews>
    <sheetView workbookViewId="0">
      <selection activeCell="G12" sqref="G12"/>
    </sheetView>
  </sheetViews>
  <sheetFormatPr baseColWidth="10" defaultColWidth="12.6640625" defaultRowHeight="15.75" customHeight="1" x14ac:dyDescent="0.15"/>
  <cols>
    <col min="1" max="1" width="14.5" customWidth="1"/>
    <col min="2" max="2" width="18.1640625" customWidth="1"/>
    <col min="3" max="3" width="45" customWidth="1"/>
    <col min="4" max="4" width="8.6640625" customWidth="1"/>
    <col min="6" max="6" width="7.83203125" customWidth="1"/>
    <col min="7" max="7" width="7.6640625" customWidth="1"/>
    <col min="8" max="8" width="7.5" customWidth="1"/>
    <col min="9" max="9" width="11.1640625" customWidth="1"/>
    <col min="11" max="11" width="14.5" hidden="1" customWidth="1"/>
    <col min="12" max="12" width="14.1640625" hidden="1" customWidth="1"/>
    <col min="13" max="13" width="12.6640625" hidden="1"/>
    <col min="14" max="14" width="14.6640625" hidden="1" customWidth="1"/>
    <col min="15" max="15" width="12.6640625" hidden="1"/>
  </cols>
  <sheetData>
    <row r="1" spans="1:16" x14ac:dyDescent="0.2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87" t="s">
        <v>3</v>
      </c>
      <c r="B6" s="87" t="s">
        <v>4</v>
      </c>
      <c r="C6" s="87" t="s">
        <v>5</v>
      </c>
      <c r="D6" s="87" t="s">
        <v>6</v>
      </c>
      <c r="E6" s="87" t="s">
        <v>7</v>
      </c>
      <c r="F6" s="87" t="s">
        <v>8</v>
      </c>
      <c r="G6" s="93" t="s">
        <v>9</v>
      </c>
      <c r="H6" s="94"/>
      <c r="I6" s="95" t="s">
        <v>10</v>
      </c>
      <c r="J6" s="95" t="s">
        <v>11</v>
      </c>
      <c r="K6" s="95" t="s">
        <v>12</v>
      </c>
      <c r="L6" s="95" t="s">
        <v>13</v>
      </c>
      <c r="M6" s="95" t="s">
        <v>14</v>
      </c>
      <c r="N6" s="95" t="s">
        <v>15</v>
      </c>
      <c r="O6" s="1"/>
      <c r="P6" s="1"/>
    </row>
    <row r="7" spans="1:16" x14ac:dyDescent="0.2">
      <c r="A7" s="86"/>
      <c r="B7" s="86"/>
      <c r="C7" s="86"/>
      <c r="D7" s="86"/>
      <c r="E7" s="86"/>
      <c r="F7" s="86"/>
      <c r="G7" s="3" t="s">
        <v>16</v>
      </c>
      <c r="H7" s="3" t="s">
        <v>17</v>
      </c>
      <c r="I7" s="86"/>
      <c r="J7" s="86"/>
      <c r="K7" s="86"/>
      <c r="L7" s="86"/>
      <c r="M7" s="86"/>
      <c r="N7" s="86"/>
      <c r="O7" s="1"/>
      <c r="P7" s="1"/>
    </row>
    <row r="8" spans="1:16" x14ac:dyDescent="0.2">
      <c r="A8" s="88" t="s">
        <v>18</v>
      </c>
      <c r="B8" s="84" t="s">
        <v>19</v>
      </c>
      <c r="C8" s="4" t="s">
        <v>20</v>
      </c>
      <c r="D8" s="5" t="s">
        <v>21</v>
      </c>
      <c r="E8" s="6" t="s">
        <v>22</v>
      </c>
      <c r="F8" s="7"/>
      <c r="G8" s="8">
        <v>342</v>
      </c>
      <c r="H8" s="9">
        <f t="shared" ref="H8:H132" si="0">G8*1.21</f>
        <v>413.82</v>
      </c>
      <c r="I8" s="10">
        <v>0</v>
      </c>
      <c r="J8" s="9">
        <f t="shared" ref="J8:J132" si="1">G8*I8</f>
        <v>0</v>
      </c>
      <c r="K8" s="11">
        <v>342</v>
      </c>
      <c r="L8" s="9">
        <f t="shared" ref="L8:L27" si="2">M8*0.7</f>
        <v>341.32231404958679</v>
      </c>
      <c r="M8" s="9">
        <f t="shared" ref="M8:M27" si="3">N8/1.21</f>
        <v>487.60330578512401</v>
      </c>
      <c r="N8" s="12">
        <v>590</v>
      </c>
      <c r="O8" s="1"/>
      <c r="P8" s="1"/>
    </row>
    <row r="9" spans="1:16" x14ac:dyDescent="0.2">
      <c r="A9" s="85"/>
      <c r="B9" s="85"/>
      <c r="C9" s="4" t="s">
        <v>23</v>
      </c>
      <c r="D9" s="5" t="s">
        <v>21</v>
      </c>
      <c r="E9" s="13" t="s">
        <v>24</v>
      </c>
      <c r="F9" s="11"/>
      <c r="G9" s="8">
        <v>695</v>
      </c>
      <c r="H9" s="9">
        <f t="shared" si="0"/>
        <v>840.94999999999993</v>
      </c>
      <c r="I9" s="10">
        <v>0</v>
      </c>
      <c r="J9" s="9">
        <f t="shared" si="1"/>
        <v>0</v>
      </c>
      <c r="K9" s="11">
        <v>695</v>
      </c>
      <c r="L9" s="9">
        <f t="shared" si="2"/>
        <v>694.21487603305786</v>
      </c>
      <c r="M9" s="9">
        <f t="shared" si="3"/>
        <v>991.73553719008271</v>
      </c>
      <c r="N9" s="12">
        <v>1200</v>
      </c>
      <c r="O9" s="1"/>
      <c r="P9" s="1"/>
    </row>
    <row r="10" spans="1:16" x14ac:dyDescent="0.2">
      <c r="A10" s="85"/>
      <c r="B10" s="85"/>
      <c r="C10" s="14" t="s">
        <v>25</v>
      </c>
      <c r="D10" s="5" t="s">
        <v>21</v>
      </c>
      <c r="E10" s="13" t="s">
        <v>26</v>
      </c>
      <c r="F10" s="11"/>
      <c r="G10" s="8">
        <v>550</v>
      </c>
      <c r="H10" s="9">
        <f t="shared" si="0"/>
        <v>665.5</v>
      </c>
      <c r="I10" s="10">
        <v>0</v>
      </c>
      <c r="J10" s="9">
        <f t="shared" si="1"/>
        <v>0</v>
      </c>
      <c r="K10" s="11">
        <v>550</v>
      </c>
      <c r="L10" s="9">
        <f t="shared" si="2"/>
        <v>439.66942148760336</v>
      </c>
      <c r="M10" s="9">
        <f t="shared" si="3"/>
        <v>628.09917355371908</v>
      </c>
      <c r="N10" s="12">
        <v>760</v>
      </c>
      <c r="O10" s="1"/>
      <c r="P10" s="1"/>
    </row>
    <row r="11" spans="1:16" x14ac:dyDescent="0.2">
      <c r="A11" s="85"/>
      <c r="B11" s="85"/>
      <c r="C11" s="4" t="s">
        <v>27</v>
      </c>
      <c r="D11" s="5" t="s">
        <v>21</v>
      </c>
      <c r="E11" s="13" t="s">
        <v>28</v>
      </c>
      <c r="F11" s="11"/>
      <c r="G11" s="8">
        <v>550</v>
      </c>
      <c r="H11" s="9">
        <f t="shared" si="0"/>
        <v>665.5</v>
      </c>
      <c r="I11" s="10">
        <v>0</v>
      </c>
      <c r="J11" s="9">
        <f t="shared" si="1"/>
        <v>0</v>
      </c>
      <c r="K11" s="11">
        <v>550</v>
      </c>
      <c r="L11" s="9">
        <f t="shared" si="2"/>
        <v>439.66942148760336</v>
      </c>
      <c r="M11" s="9">
        <f t="shared" si="3"/>
        <v>628.09917355371908</v>
      </c>
      <c r="N11" s="12">
        <v>760</v>
      </c>
      <c r="O11" s="1"/>
      <c r="P11" s="1"/>
    </row>
    <row r="12" spans="1:16" x14ac:dyDescent="0.2">
      <c r="A12" s="85"/>
      <c r="B12" s="85"/>
      <c r="C12" s="4" t="s">
        <v>29</v>
      </c>
      <c r="D12" s="5" t="s">
        <v>30</v>
      </c>
      <c r="E12" s="6" t="s">
        <v>31</v>
      </c>
      <c r="F12" s="7"/>
      <c r="G12" s="8">
        <v>26</v>
      </c>
      <c r="H12" s="9">
        <f t="shared" si="0"/>
        <v>31.46</v>
      </c>
      <c r="I12" s="10">
        <v>0</v>
      </c>
      <c r="J12" s="9">
        <f t="shared" si="1"/>
        <v>0</v>
      </c>
      <c r="K12" s="11">
        <v>26</v>
      </c>
      <c r="L12" s="9">
        <f t="shared" si="2"/>
        <v>37.603305785123965</v>
      </c>
      <c r="M12" s="9">
        <f t="shared" si="3"/>
        <v>53.719008264462815</v>
      </c>
      <c r="N12" s="12">
        <v>65</v>
      </c>
      <c r="O12" s="1"/>
      <c r="P12" s="1"/>
    </row>
    <row r="13" spans="1:16" x14ac:dyDescent="0.2">
      <c r="A13" s="85"/>
      <c r="B13" s="85"/>
      <c r="C13" s="4" t="s">
        <v>32</v>
      </c>
      <c r="D13" s="5" t="s">
        <v>30</v>
      </c>
      <c r="E13" s="13" t="s">
        <v>33</v>
      </c>
      <c r="F13" s="11"/>
      <c r="G13" s="8">
        <v>46</v>
      </c>
      <c r="H13" s="9">
        <f t="shared" si="0"/>
        <v>55.66</v>
      </c>
      <c r="I13" s="10">
        <v>0</v>
      </c>
      <c r="J13" s="9">
        <f t="shared" si="1"/>
        <v>0</v>
      </c>
      <c r="K13" s="11">
        <v>46</v>
      </c>
      <c r="L13" s="9">
        <f t="shared" si="2"/>
        <v>46.280991735537192</v>
      </c>
      <c r="M13" s="9">
        <f t="shared" si="3"/>
        <v>66.11570247933885</v>
      </c>
      <c r="N13" s="12">
        <v>80</v>
      </c>
      <c r="O13" s="1"/>
      <c r="P13" s="1"/>
    </row>
    <row r="14" spans="1:16" x14ac:dyDescent="0.2">
      <c r="A14" s="85"/>
      <c r="B14" s="85"/>
      <c r="C14" s="4" t="s">
        <v>34</v>
      </c>
      <c r="D14" s="5" t="s">
        <v>30</v>
      </c>
      <c r="E14" s="13" t="s">
        <v>35</v>
      </c>
      <c r="F14" s="11"/>
      <c r="G14" s="8">
        <v>43</v>
      </c>
      <c r="H14" s="9">
        <f t="shared" si="0"/>
        <v>52.03</v>
      </c>
      <c r="I14" s="10">
        <v>0</v>
      </c>
      <c r="J14" s="9">
        <f t="shared" si="1"/>
        <v>0</v>
      </c>
      <c r="K14" s="11">
        <v>43</v>
      </c>
      <c r="L14" s="9">
        <f t="shared" si="2"/>
        <v>43.388429752066116</v>
      </c>
      <c r="M14" s="9">
        <f t="shared" si="3"/>
        <v>61.983471074380169</v>
      </c>
      <c r="N14" s="12">
        <v>75</v>
      </c>
      <c r="O14" s="1"/>
      <c r="P14" s="1"/>
    </row>
    <row r="15" spans="1:16" x14ac:dyDescent="0.2">
      <c r="A15" s="85"/>
      <c r="B15" s="86"/>
      <c r="C15" s="4" t="s">
        <v>36</v>
      </c>
      <c r="D15" s="5" t="s">
        <v>30</v>
      </c>
      <c r="E15" s="13" t="s">
        <v>37</v>
      </c>
      <c r="F15" s="11"/>
      <c r="G15" s="8">
        <v>43</v>
      </c>
      <c r="H15" s="9">
        <f t="shared" si="0"/>
        <v>52.03</v>
      </c>
      <c r="I15" s="10">
        <v>0</v>
      </c>
      <c r="J15" s="9">
        <f t="shared" si="1"/>
        <v>0</v>
      </c>
      <c r="K15" s="11">
        <v>43</v>
      </c>
      <c r="L15" s="9">
        <f t="shared" si="2"/>
        <v>43.388429752066116</v>
      </c>
      <c r="M15" s="9">
        <f t="shared" si="3"/>
        <v>61.983471074380169</v>
      </c>
      <c r="N15" s="12">
        <v>75</v>
      </c>
      <c r="O15" s="1"/>
      <c r="P15" s="1"/>
    </row>
    <row r="16" spans="1:16" x14ac:dyDescent="0.2">
      <c r="A16" s="85"/>
      <c r="B16" s="84" t="s">
        <v>38</v>
      </c>
      <c r="C16" s="4" t="s">
        <v>39</v>
      </c>
      <c r="D16" s="5" t="s">
        <v>21</v>
      </c>
      <c r="E16" s="13" t="s">
        <v>40</v>
      </c>
      <c r="F16" s="11"/>
      <c r="G16" s="8">
        <v>435</v>
      </c>
      <c r="H16" s="9">
        <f t="shared" si="0"/>
        <v>526.35</v>
      </c>
      <c r="I16" s="10">
        <v>0</v>
      </c>
      <c r="J16" s="9">
        <f t="shared" si="1"/>
        <v>0</v>
      </c>
      <c r="K16" s="11">
        <v>435</v>
      </c>
      <c r="L16" s="9">
        <f t="shared" si="2"/>
        <v>433.88429752066116</v>
      </c>
      <c r="M16" s="9">
        <f t="shared" si="3"/>
        <v>619.83471074380168</v>
      </c>
      <c r="N16" s="12">
        <v>750</v>
      </c>
      <c r="O16" s="1"/>
      <c r="P16" s="1"/>
    </row>
    <row r="17" spans="1:16" x14ac:dyDescent="0.2">
      <c r="A17" s="85"/>
      <c r="B17" s="85"/>
      <c r="C17" s="4" t="s">
        <v>41</v>
      </c>
      <c r="D17" s="5" t="s">
        <v>21</v>
      </c>
      <c r="E17" s="13" t="s">
        <v>42</v>
      </c>
      <c r="F17" s="11"/>
      <c r="G17" s="8">
        <v>435</v>
      </c>
      <c r="H17" s="9">
        <f t="shared" si="0"/>
        <v>526.35</v>
      </c>
      <c r="I17" s="10">
        <v>0</v>
      </c>
      <c r="J17" s="9">
        <f t="shared" si="1"/>
        <v>0</v>
      </c>
      <c r="K17" s="11">
        <v>435</v>
      </c>
      <c r="L17" s="9">
        <f t="shared" si="2"/>
        <v>433.88429752066116</v>
      </c>
      <c r="M17" s="9">
        <f t="shared" si="3"/>
        <v>619.83471074380168</v>
      </c>
      <c r="N17" s="12">
        <v>750</v>
      </c>
      <c r="O17" s="1"/>
      <c r="P17" s="1"/>
    </row>
    <row r="18" spans="1:16" x14ac:dyDescent="0.2">
      <c r="A18" s="85"/>
      <c r="B18" s="85"/>
      <c r="C18" s="4" t="s">
        <v>43</v>
      </c>
      <c r="D18" s="5" t="s">
        <v>21</v>
      </c>
      <c r="E18" s="13" t="s">
        <v>44</v>
      </c>
      <c r="F18" s="11"/>
      <c r="G18" s="8">
        <v>435</v>
      </c>
      <c r="H18" s="9">
        <f t="shared" si="0"/>
        <v>526.35</v>
      </c>
      <c r="I18" s="10">
        <v>0</v>
      </c>
      <c r="J18" s="9">
        <f t="shared" si="1"/>
        <v>0</v>
      </c>
      <c r="K18" s="11">
        <v>435</v>
      </c>
      <c r="L18" s="9">
        <f t="shared" si="2"/>
        <v>347.10743801652893</v>
      </c>
      <c r="M18" s="9">
        <f t="shared" si="3"/>
        <v>495.86776859504135</v>
      </c>
      <c r="N18" s="12">
        <v>600</v>
      </c>
      <c r="O18" s="1"/>
      <c r="P18" s="1"/>
    </row>
    <row r="19" spans="1:16" x14ac:dyDescent="0.2">
      <c r="A19" s="85"/>
      <c r="B19" s="85"/>
      <c r="C19" s="4" t="s">
        <v>45</v>
      </c>
      <c r="D19" s="5" t="s">
        <v>21</v>
      </c>
      <c r="E19" s="6" t="s">
        <v>46</v>
      </c>
      <c r="F19" s="7"/>
      <c r="G19" s="8">
        <v>435</v>
      </c>
      <c r="H19" s="9">
        <f t="shared" si="0"/>
        <v>526.35</v>
      </c>
      <c r="I19" s="10">
        <v>0</v>
      </c>
      <c r="J19" s="9">
        <f t="shared" si="1"/>
        <v>0</v>
      </c>
      <c r="K19" s="11">
        <v>435</v>
      </c>
      <c r="L19" s="9">
        <f t="shared" si="2"/>
        <v>347.10743801652893</v>
      </c>
      <c r="M19" s="9">
        <f t="shared" si="3"/>
        <v>495.86776859504135</v>
      </c>
      <c r="N19" s="12">
        <v>600</v>
      </c>
      <c r="O19" s="1"/>
      <c r="P19" s="1"/>
    </row>
    <row r="20" spans="1:16" x14ac:dyDescent="0.2">
      <c r="A20" s="85"/>
      <c r="B20" s="85"/>
      <c r="C20" s="4" t="s">
        <v>47</v>
      </c>
      <c r="D20" s="5" t="s">
        <v>30</v>
      </c>
      <c r="E20" s="13" t="s">
        <v>48</v>
      </c>
      <c r="F20" s="11"/>
      <c r="G20" s="8">
        <v>38</v>
      </c>
      <c r="H20" s="9">
        <f t="shared" si="0"/>
        <v>45.98</v>
      </c>
      <c r="I20" s="10">
        <v>0</v>
      </c>
      <c r="J20" s="9">
        <f t="shared" si="1"/>
        <v>0</v>
      </c>
      <c r="K20" s="11">
        <v>38</v>
      </c>
      <c r="L20" s="9">
        <f t="shared" si="2"/>
        <v>37.603305785123965</v>
      </c>
      <c r="M20" s="9">
        <f t="shared" si="3"/>
        <v>53.719008264462815</v>
      </c>
      <c r="N20" s="12">
        <v>65</v>
      </c>
      <c r="O20" s="1"/>
      <c r="P20" s="1"/>
    </row>
    <row r="21" spans="1:16" x14ac:dyDescent="0.2">
      <c r="A21" s="85"/>
      <c r="B21" s="85"/>
      <c r="C21" s="4" t="s">
        <v>49</v>
      </c>
      <c r="D21" s="5" t="s">
        <v>30</v>
      </c>
      <c r="E21" s="13" t="s">
        <v>50</v>
      </c>
      <c r="F21" s="11"/>
      <c r="G21" s="8">
        <v>38</v>
      </c>
      <c r="H21" s="9">
        <f t="shared" si="0"/>
        <v>45.98</v>
      </c>
      <c r="I21" s="10">
        <v>0</v>
      </c>
      <c r="J21" s="9">
        <f t="shared" si="1"/>
        <v>0</v>
      </c>
      <c r="K21" s="11">
        <v>38</v>
      </c>
      <c r="L21" s="9">
        <f t="shared" si="2"/>
        <v>37.603305785123965</v>
      </c>
      <c r="M21" s="9">
        <f t="shared" si="3"/>
        <v>53.719008264462815</v>
      </c>
      <c r="N21" s="12">
        <v>65</v>
      </c>
      <c r="O21" s="1"/>
      <c r="P21" s="1"/>
    </row>
    <row r="22" spans="1:16" x14ac:dyDescent="0.2">
      <c r="A22" s="85"/>
      <c r="B22" s="85"/>
      <c r="C22" s="4" t="s">
        <v>51</v>
      </c>
      <c r="D22" s="5" t="s">
        <v>30</v>
      </c>
      <c r="E22" s="13" t="s">
        <v>52</v>
      </c>
      <c r="F22" s="11"/>
      <c r="G22" s="8">
        <v>38</v>
      </c>
      <c r="H22" s="9">
        <f t="shared" si="0"/>
        <v>45.98</v>
      </c>
      <c r="I22" s="10">
        <v>0</v>
      </c>
      <c r="J22" s="9">
        <f t="shared" si="1"/>
        <v>0</v>
      </c>
      <c r="K22" s="11">
        <v>38</v>
      </c>
      <c r="L22" s="9">
        <f t="shared" si="2"/>
        <v>30.082644628099175</v>
      </c>
      <c r="M22" s="9">
        <f t="shared" si="3"/>
        <v>42.97520661157025</v>
      </c>
      <c r="N22" s="12">
        <v>52</v>
      </c>
      <c r="O22" s="1"/>
      <c r="P22" s="1"/>
    </row>
    <row r="23" spans="1:16" x14ac:dyDescent="0.2">
      <c r="A23" s="86"/>
      <c r="B23" s="86"/>
      <c r="C23" s="4" t="s">
        <v>53</v>
      </c>
      <c r="D23" s="5" t="s">
        <v>30</v>
      </c>
      <c r="E23" s="6" t="s">
        <v>54</v>
      </c>
      <c r="F23" s="7"/>
      <c r="G23" s="8">
        <v>38</v>
      </c>
      <c r="H23" s="9">
        <f t="shared" si="0"/>
        <v>45.98</v>
      </c>
      <c r="I23" s="10">
        <v>0</v>
      </c>
      <c r="J23" s="9">
        <f t="shared" si="1"/>
        <v>0</v>
      </c>
      <c r="K23" s="11">
        <v>38</v>
      </c>
      <c r="L23" s="9">
        <f t="shared" si="2"/>
        <v>30.082644628099175</v>
      </c>
      <c r="M23" s="9">
        <f t="shared" si="3"/>
        <v>42.97520661157025</v>
      </c>
      <c r="N23" s="12">
        <v>52</v>
      </c>
      <c r="O23" s="1"/>
      <c r="P23" s="1"/>
    </row>
    <row r="24" spans="1:16" x14ac:dyDescent="0.2">
      <c r="A24" s="84" t="s">
        <v>55</v>
      </c>
      <c r="B24" s="84" t="s">
        <v>56</v>
      </c>
      <c r="C24" s="5" t="s">
        <v>57</v>
      </c>
      <c r="D24" s="5" t="s">
        <v>58</v>
      </c>
      <c r="E24" s="103">
        <v>8594196842763</v>
      </c>
      <c r="F24" s="7" t="s">
        <v>59</v>
      </c>
      <c r="G24" s="11">
        <v>133</v>
      </c>
      <c r="H24" s="9">
        <f t="shared" si="0"/>
        <v>160.93</v>
      </c>
      <c r="I24" s="10">
        <v>0</v>
      </c>
      <c r="J24" s="9">
        <f t="shared" si="1"/>
        <v>0</v>
      </c>
      <c r="K24" s="9">
        <v>121</v>
      </c>
      <c r="L24" s="9">
        <f t="shared" si="2"/>
        <v>121.48760330578511</v>
      </c>
      <c r="M24" s="9">
        <f t="shared" si="3"/>
        <v>173.55371900826447</v>
      </c>
      <c r="N24" s="12">
        <v>210</v>
      </c>
      <c r="O24" s="15">
        <f t="shared" ref="O24:O27" si="4">N24*1.1</f>
        <v>231.00000000000003</v>
      </c>
      <c r="P24" s="1"/>
    </row>
    <row r="25" spans="1:16" x14ac:dyDescent="0.2">
      <c r="A25" s="85"/>
      <c r="B25" s="85"/>
      <c r="C25" s="5" t="s">
        <v>57</v>
      </c>
      <c r="D25" s="5" t="s">
        <v>60</v>
      </c>
      <c r="E25" s="5"/>
      <c r="F25" s="7" t="s">
        <v>59</v>
      </c>
      <c r="G25" s="11">
        <v>226</v>
      </c>
      <c r="H25" s="9">
        <f t="shared" si="0"/>
        <v>273.45999999999998</v>
      </c>
      <c r="I25" s="10">
        <v>0</v>
      </c>
      <c r="J25" s="9">
        <f t="shared" si="1"/>
        <v>0</v>
      </c>
      <c r="K25" s="9">
        <v>202</v>
      </c>
      <c r="L25" s="9">
        <f t="shared" si="2"/>
        <v>202.47933884297521</v>
      </c>
      <c r="M25" s="9">
        <f t="shared" si="3"/>
        <v>289.25619834710744</v>
      </c>
      <c r="N25" s="12">
        <v>350</v>
      </c>
      <c r="O25" s="15">
        <f t="shared" si="4"/>
        <v>385.00000000000006</v>
      </c>
      <c r="P25" s="1"/>
    </row>
    <row r="26" spans="1:16" x14ac:dyDescent="0.2">
      <c r="A26" s="85"/>
      <c r="B26" s="85"/>
      <c r="C26" s="1" t="s">
        <v>61</v>
      </c>
      <c r="D26" s="5" t="s">
        <v>62</v>
      </c>
      <c r="E26" s="103">
        <v>8594196842770</v>
      </c>
      <c r="F26" s="7"/>
      <c r="G26" s="11">
        <v>226</v>
      </c>
      <c r="H26" s="9">
        <f t="shared" si="0"/>
        <v>273.45999999999998</v>
      </c>
      <c r="I26" s="10">
        <v>0</v>
      </c>
      <c r="J26" s="9">
        <f t="shared" si="1"/>
        <v>0</v>
      </c>
      <c r="K26" s="9">
        <v>202</v>
      </c>
      <c r="L26" s="9">
        <f t="shared" si="2"/>
        <v>202.47933884297521</v>
      </c>
      <c r="M26" s="9">
        <f t="shared" si="3"/>
        <v>289.25619834710744</v>
      </c>
      <c r="N26" s="12">
        <v>350</v>
      </c>
      <c r="O26" s="15">
        <f t="shared" si="4"/>
        <v>385.00000000000006</v>
      </c>
      <c r="P26" s="1"/>
    </row>
    <row r="27" spans="1:16" x14ac:dyDescent="0.2">
      <c r="A27" s="85"/>
      <c r="B27" s="85"/>
      <c r="C27" s="5" t="s">
        <v>63</v>
      </c>
      <c r="D27" s="5" t="s">
        <v>64</v>
      </c>
      <c r="E27" s="6" t="s">
        <v>65</v>
      </c>
      <c r="F27" s="7" t="s">
        <v>59</v>
      </c>
      <c r="G27" s="11">
        <v>104</v>
      </c>
      <c r="H27" s="9">
        <f t="shared" si="0"/>
        <v>125.84</v>
      </c>
      <c r="I27" s="10">
        <v>0</v>
      </c>
      <c r="J27" s="9">
        <f t="shared" si="1"/>
        <v>0</v>
      </c>
      <c r="K27" s="9">
        <v>93</v>
      </c>
      <c r="L27" s="9">
        <f t="shared" si="2"/>
        <v>95.454545454545453</v>
      </c>
      <c r="M27" s="9">
        <f t="shared" si="3"/>
        <v>136.36363636363637</v>
      </c>
      <c r="N27" s="12">
        <v>165</v>
      </c>
      <c r="O27" s="15">
        <f t="shared" si="4"/>
        <v>181.50000000000003</v>
      </c>
      <c r="P27" s="1"/>
    </row>
    <row r="28" spans="1:16" x14ac:dyDescent="0.2">
      <c r="A28" s="85"/>
      <c r="B28" s="85"/>
      <c r="C28" s="5" t="s">
        <v>66</v>
      </c>
      <c r="D28" s="5" t="s">
        <v>62</v>
      </c>
      <c r="E28" s="6" t="s">
        <v>67</v>
      </c>
      <c r="F28" s="7"/>
      <c r="G28" s="11">
        <v>226</v>
      </c>
      <c r="H28" s="9">
        <f t="shared" si="0"/>
        <v>273.45999999999998</v>
      </c>
      <c r="I28" s="10">
        <v>0</v>
      </c>
      <c r="J28" s="9">
        <f t="shared" si="1"/>
        <v>0</v>
      </c>
      <c r="K28" s="9"/>
      <c r="L28" s="9"/>
      <c r="M28" s="5"/>
      <c r="N28" s="12"/>
      <c r="O28" s="1"/>
      <c r="P28" s="1"/>
    </row>
    <row r="29" spans="1:16" x14ac:dyDescent="0.2">
      <c r="A29" s="85"/>
      <c r="B29" s="85"/>
      <c r="C29" s="16" t="s">
        <v>68</v>
      </c>
      <c r="D29" s="17" t="s">
        <v>58</v>
      </c>
      <c r="E29" s="18" t="s">
        <v>69</v>
      </c>
      <c r="F29" s="19"/>
      <c r="G29" s="11">
        <v>139</v>
      </c>
      <c r="H29" s="20">
        <f t="shared" si="0"/>
        <v>168.19</v>
      </c>
      <c r="I29" s="10">
        <v>0</v>
      </c>
      <c r="J29" s="9">
        <f t="shared" si="1"/>
        <v>0</v>
      </c>
      <c r="K29" s="20">
        <v>127</v>
      </c>
      <c r="L29" s="9">
        <f t="shared" ref="L29:L132" si="5">M29*0.7</f>
        <v>127.27272727272727</v>
      </c>
      <c r="M29" s="9">
        <f t="shared" ref="M29:M132" si="6">N29/1.21</f>
        <v>181.81818181818181</v>
      </c>
      <c r="N29" s="12">
        <v>220</v>
      </c>
      <c r="O29" s="15">
        <f t="shared" ref="O29:O33" si="7">N29*1.1</f>
        <v>242.00000000000003</v>
      </c>
      <c r="P29" s="1"/>
    </row>
    <row r="30" spans="1:16" x14ac:dyDescent="0.2">
      <c r="A30" s="86"/>
      <c r="B30" s="86"/>
      <c r="C30" s="5" t="s">
        <v>70</v>
      </c>
      <c r="D30" s="5" t="s">
        <v>62</v>
      </c>
      <c r="E30" s="6" t="s">
        <v>71</v>
      </c>
      <c r="F30" s="7" t="s">
        <v>72</v>
      </c>
      <c r="G30" s="11">
        <v>139</v>
      </c>
      <c r="H30" s="9">
        <f t="shared" si="0"/>
        <v>168.19</v>
      </c>
      <c r="I30" s="10">
        <v>0</v>
      </c>
      <c r="J30" s="9">
        <f t="shared" si="1"/>
        <v>0</v>
      </c>
      <c r="K30" s="9">
        <v>127</v>
      </c>
      <c r="L30" s="9">
        <f t="shared" si="5"/>
        <v>127.27272727272727</v>
      </c>
      <c r="M30" s="9">
        <f t="shared" si="6"/>
        <v>181.81818181818181</v>
      </c>
      <c r="N30" s="21">
        <v>220</v>
      </c>
      <c r="O30" s="15">
        <f t="shared" si="7"/>
        <v>242.00000000000003</v>
      </c>
      <c r="P30" s="1"/>
    </row>
    <row r="31" spans="1:16" x14ac:dyDescent="0.2">
      <c r="A31" s="88" t="s">
        <v>73</v>
      </c>
      <c r="B31" s="84" t="s">
        <v>74</v>
      </c>
      <c r="C31" s="4" t="s">
        <v>75</v>
      </c>
      <c r="D31" s="5" t="s">
        <v>76</v>
      </c>
      <c r="E31" s="13" t="s">
        <v>77</v>
      </c>
      <c r="F31" s="11" t="s">
        <v>72</v>
      </c>
      <c r="G31" s="11">
        <v>168</v>
      </c>
      <c r="H31" s="9">
        <f t="shared" si="0"/>
        <v>203.28</v>
      </c>
      <c r="I31" s="10">
        <v>0</v>
      </c>
      <c r="J31" s="9">
        <f t="shared" si="1"/>
        <v>0</v>
      </c>
      <c r="K31" s="11">
        <v>146</v>
      </c>
      <c r="L31" s="9">
        <f t="shared" si="5"/>
        <v>150.41322314049586</v>
      </c>
      <c r="M31" s="9">
        <f t="shared" si="6"/>
        <v>214.87603305785126</v>
      </c>
      <c r="N31" s="21">
        <v>260</v>
      </c>
      <c r="O31" s="15">
        <f t="shared" si="7"/>
        <v>286</v>
      </c>
      <c r="P31" s="1"/>
    </row>
    <row r="32" spans="1:16" x14ac:dyDescent="0.2">
      <c r="A32" s="85"/>
      <c r="B32" s="85"/>
      <c r="C32" s="4" t="s">
        <v>78</v>
      </c>
      <c r="D32" s="5" t="s">
        <v>76</v>
      </c>
      <c r="E32" s="13" t="s">
        <v>79</v>
      </c>
      <c r="F32" s="11" t="s">
        <v>72</v>
      </c>
      <c r="G32" s="11">
        <v>162</v>
      </c>
      <c r="H32" s="9">
        <f t="shared" si="0"/>
        <v>196.01999999999998</v>
      </c>
      <c r="I32" s="10">
        <v>0</v>
      </c>
      <c r="J32" s="9">
        <f t="shared" si="1"/>
        <v>0</v>
      </c>
      <c r="K32" s="11">
        <v>139.71074380165288</v>
      </c>
      <c r="L32" s="9">
        <f t="shared" si="5"/>
        <v>144.62809917355372</v>
      </c>
      <c r="M32" s="9">
        <f t="shared" si="6"/>
        <v>206.61157024793388</v>
      </c>
      <c r="N32" s="12">
        <v>250</v>
      </c>
      <c r="O32" s="15">
        <f t="shared" si="7"/>
        <v>275</v>
      </c>
      <c r="P32" s="1"/>
    </row>
    <row r="33" spans="1:16" x14ac:dyDescent="0.2">
      <c r="A33" s="85"/>
      <c r="B33" s="85"/>
      <c r="C33" s="4" t="s">
        <v>80</v>
      </c>
      <c r="D33" s="5" t="s">
        <v>81</v>
      </c>
      <c r="E33" s="13" t="s">
        <v>82</v>
      </c>
      <c r="F33" s="11" t="s">
        <v>72</v>
      </c>
      <c r="G33" s="11">
        <v>121</v>
      </c>
      <c r="H33" s="9">
        <f t="shared" si="0"/>
        <v>146.41</v>
      </c>
      <c r="I33" s="10">
        <v>0</v>
      </c>
      <c r="J33" s="9">
        <f t="shared" si="1"/>
        <v>0</v>
      </c>
      <c r="K33" s="11">
        <v>106.44628099173553</v>
      </c>
      <c r="L33" s="9">
        <f t="shared" si="5"/>
        <v>109.91735537190084</v>
      </c>
      <c r="M33" s="9">
        <f t="shared" si="6"/>
        <v>157.02479338842977</v>
      </c>
      <c r="N33" s="12">
        <v>190</v>
      </c>
      <c r="O33" s="15">
        <f t="shared" si="7"/>
        <v>209.00000000000003</v>
      </c>
      <c r="P33" s="1"/>
    </row>
    <row r="34" spans="1:16" x14ac:dyDescent="0.2">
      <c r="A34" s="85"/>
      <c r="B34" s="85"/>
      <c r="C34" s="4" t="s">
        <v>83</v>
      </c>
      <c r="D34" s="5" t="s">
        <v>81</v>
      </c>
      <c r="E34" s="13" t="s">
        <v>84</v>
      </c>
      <c r="F34" s="11" t="s">
        <v>72</v>
      </c>
      <c r="G34" s="11">
        <v>98</v>
      </c>
      <c r="H34" s="9">
        <f t="shared" si="0"/>
        <v>118.58</v>
      </c>
      <c r="I34" s="10">
        <v>0</v>
      </c>
      <c r="J34" s="9">
        <f t="shared" si="1"/>
        <v>0</v>
      </c>
      <c r="K34" s="11">
        <v>83.161157024793383</v>
      </c>
      <c r="L34" s="9">
        <f t="shared" si="5"/>
        <v>86.776859504132233</v>
      </c>
      <c r="M34" s="9">
        <f t="shared" si="6"/>
        <v>123.96694214876034</v>
      </c>
      <c r="N34" s="12">
        <v>150</v>
      </c>
      <c r="O34" s="15">
        <v>170</v>
      </c>
      <c r="P34" s="1"/>
    </row>
    <row r="35" spans="1:16" x14ac:dyDescent="0.2">
      <c r="A35" s="85"/>
      <c r="B35" s="85"/>
      <c r="C35" s="22" t="s">
        <v>85</v>
      </c>
      <c r="D35" s="23" t="s">
        <v>86</v>
      </c>
      <c r="E35" s="24" t="s">
        <v>87</v>
      </c>
      <c r="F35" s="25" t="s">
        <v>88</v>
      </c>
      <c r="G35" s="25">
        <v>40</v>
      </c>
      <c r="H35" s="9">
        <f t="shared" si="0"/>
        <v>48.4</v>
      </c>
      <c r="I35" s="10">
        <v>0</v>
      </c>
      <c r="J35" s="9">
        <f t="shared" si="1"/>
        <v>0</v>
      </c>
      <c r="K35" s="8">
        <v>35</v>
      </c>
      <c r="L35" s="9" t="e">
        <f t="shared" si="5"/>
        <v>#VALUE!</v>
      </c>
      <c r="M35" s="5" t="e">
        <f t="shared" si="6"/>
        <v>#VALUE!</v>
      </c>
      <c r="N35" s="11" t="s">
        <v>88</v>
      </c>
      <c r="O35" s="1"/>
      <c r="P35" s="1"/>
    </row>
    <row r="36" spans="1:16" x14ac:dyDescent="0.2">
      <c r="A36" s="85"/>
      <c r="B36" s="86"/>
      <c r="C36" s="22" t="s">
        <v>89</v>
      </c>
      <c r="D36" s="23" t="s">
        <v>76</v>
      </c>
      <c r="E36" s="24" t="s">
        <v>90</v>
      </c>
      <c r="F36" s="26"/>
      <c r="G36" s="11">
        <v>162</v>
      </c>
      <c r="H36" s="9">
        <f t="shared" si="0"/>
        <v>196.01999999999998</v>
      </c>
      <c r="I36" s="10">
        <v>0</v>
      </c>
      <c r="J36" s="9">
        <f t="shared" si="1"/>
        <v>0</v>
      </c>
      <c r="K36" s="8">
        <v>145</v>
      </c>
      <c r="L36" s="9">
        <f t="shared" si="5"/>
        <v>144.62809917355372</v>
      </c>
      <c r="M36" s="9">
        <f t="shared" si="6"/>
        <v>206.61157024793388</v>
      </c>
      <c r="N36" s="12">
        <v>250</v>
      </c>
      <c r="O36" s="15">
        <f>N36*1.1</f>
        <v>275</v>
      </c>
      <c r="P36" s="1"/>
    </row>
    <row r="37" spans="1:16" x14ac:dyDescent="0.2">
      <c r="A37" s="85"/>
      <c r="B37" s="84" t="s">
        <v>91</v>
      </c>
      <c r="C37" s="4" t="s">
        <v>92</v>
      </c>
      <c r="D37" s="5" t="s">
        <v>93</v>
      </c>
      <c r="E37" s="13" t="s">
        <v>94</v>
      </c>
      <c r="F37" s="11" t="s">
        <v>72</v>
      </c>
      <c r="G37" s="11">
        <v>272</v>
      </c>
      <c r="H37" s="9">
        <f t="shared" si="0"/>
        <v>329.12</v>
      </c>
      <c r="I37" s="10">
        <v>0</v>
      </c>
      <c r="J37" s="9">
        <f t="shared" si="1"/>
        <v>0</v>
      </c>
      <c r="K37" s="11">
        <v>267</v>
      </c>
      <c r="L37" s="9">
        <f t="shared" si="5"/>
        <v>271.90082644628097</v>
      </c>
      <c r="M37" s="9">
        <f t="shared" si="6"/>
        <v>388.42975206611573</v>
      </c>
      <c r="N37" s="12">
        <v>470</v>
      </c>
      <c r="O37" s="1"/>
      <c r="P37" s="1"/>
    </row>
    <row r="38" spans="1:16" x14ac:dyDescent="0.2">
      <c r="A38" s="85"/>
      <c r="B38" s="85"/>
      <c r="C38" s="4" t="s">
        <v>95</v>
      </c>
      <c r="D38" s="5" t="s">
        <v>62</v>
      </c>
      <c r="E38" s="13" t="s">
        <v>96</v>
      </c>
      <c r="F38" s="11" t="s">
        <v>72</v>
      </c>
      <c r="G38" s="11">
        <v>237</v>
      </c>
      <c r="H38" s="9">
        <f t="shared" si="0"/>
        <v>286.77</v>
      </c>
      <c r="I38" s="10">
        <v>0</v>
      </c>
      <c r="J38" s="9">
        <f t="shared" si="1"/>
        <v>0</v>
      </c>
      <c r="K38" s="11">
        <v>213</v>
      </c>
      <c r="L38" s="9">
        <f t="shared" si="5"/>
        <v>214.04958677685948</v>
      </c>
      <c r="M38" s="9">
        <f t="shared" si="6"/>
        <v>305.78512396694214</v>
      </c>
      <c r="N38" s="12">
        <v>370</v>
      </c>
      <c r="O38" s="15">
        <f t="shared" ref="O38:O43" si="8">N38*1.1</f>
        <v>407.00000000000006</v>
      </c>
      <c r="P38" s="1"/>
    </row>
    <row r="39" spans="1:16" x14ac:dyDescent="0.2">
      <c r="A39" s="85"/>
      <c r="B39" s="85"/>
      <c r="C39" s="4" t="s">
        <v>97</v>
      </c>
      <c r="D39" s="5" t="s">
        <v>62</v>
      </c>
      <c r="E39" s="13" t="s">
        <v>98</v>
      </c>
      <c r="F39" s="11" t="s">
        <v>59</v>
      </c>
      <c r="G39" s="11">
        <v>208</v>
      </c>
      <c r="H39" s="9">
        <f t="shared" si="0"/>
        <v>251.68</v>
      </c>
      <c r="I39" s="10">
        <v>0</v>
      </c>
      <c r="J39" s="9">
        <f t="shared" si="1"/>
        <v>0</v>
      </c>
      <c r="K39" s="11">
        <v>186</v>
      </c>
      <c r="L39" s="9">
        <f t="shared" si="5"/>
        <v>190.90909090909091</v>
      </c>
      <c r="M39" s="9">
        <f t="shared" si="6"/>
        <v>272.72727272727275</v>
      </c>
      <c r="N39" s="12">
        <v>330</v>
      </c>
      <c r="O39" s="15">
        <f t="shared" si="8"/>
        <v>363.00000000000006</v>
      </c>
      <c r="P39" s="1"/>
    </row>
    <row r="40" spans="1:16" x14ac:dyDescent="0.2">
      <c r="A40" s="85"/>
      <c r="B40" s="85"/>
      <c r="C40" s="4" t="s">
        <v>99</v>
      </c>
      <c r="D40" s="5" t="s">
        <v>100</v>
      </c>
      <c r="E40" s="13" t="s">
        <v>101</v>
      </c>
      <c r="F40" s="11" t="s">
        <v>72</v>
      </c>
      <c r="G40" s="11">
        <v>266</v>
      </c>
      <c r="H40" s="9">
        <f t="shared" si="0"/>
        <v>321.86</v>
      </c>
      <c r="I40" s="10">
        <v>0</v>
      </c>
      <c r="J40" s="9">
        <f t="shared" si="1"/>
        <v>0</v>
      </c>
      <c r="K40" s="11">
        <v>242</v>
      </c>
      <c r="L40" s="9">
        <f t="shared" si="5"/>
        <v>242.97520661157023</v>
      </c>
      <c r="M40" s="9">
        <f t="shared" si="6"/>
        <v>347.10743801652893</v>
      </c>
      <c r="N40" s="12">
        <v>420</v>
      </c>
      <c r="O40" s="15">
        <f t="shared" si="8"/>
        <v>462.00000000000006</v>
      </c>
      <c r="P40" s="1"/>
    </row>
    <row r="41" spans="1:16" x14ac:dyDescent="0.2">
      <c r="A41" s="85"/>
      <c r="B41" s="85"/>
      <c r="C41" s="4" t="s">
        <v>102</v>
      </c>
      <c r="D41" s="5" t="s">
        <v>62</v>
      </c>
      <c r="E41" s="13" t="s">
        <v>103</v>
      </c>
      <c r="F41" s="11" t="s">
        <v>59</v>
      </c>
      <c r="G41" s="11">
        <v>208</v>
      </c>
      <c r="H41" s="9">
        <f t="shared" si="0"/>
        <v>251.68</v>
      </c>
      <c r="I41" s="10">
        <v>0</v>
      </c>
      <c r="J41" s="9">
        <f t="shared" si="1"/>
        <v>0</v>
      </c>
      <c r="K41" s="11">
        <v>186</v>
      </c>
      <c r="L41" s="9">
        <f t="shared" si="5"/>
        <v>190.90909090909091</v>
      </c>
      <c r="M41" s="9">
        <f t="shared" si="6"/>
        <v>272.72727272727275</v>
      </c>
      <c r="N41" s="12">
        <v>330</v>
      </c>
      <c r="O41" s="15">
        <f t="shared" si="8"/>
        <v>363.00000000000006</v>
      </c>
      <c r="P41" s="1"/>
    </row>
    <row r="42" spans="1:16" x14ac:dyDescent="0.2">
      <c r="A42" s="85"/>
      <c r="B42" s="85"/>
      <c r="C42" s="4" t="s">
        <v>104</v>
      </c>
      <c r="D42" s="5" t="s">
        <v>62</v>
      </c>
      <c r="E42" s="13" t="s">
        <v>105</v>
      </c>
      <c r="F42" s="11" t="s">
        <v>59</v>
      </c>
      <c r="G42" s="11">
        <v>243</v>
      </c>
      <c r="H42" s="9">
        <f t="shared" si="0"/>
        <v>294.02999999999997</v>
      </c>
      <c r="I42" s="10">
        <v>0</v>
      </c>
      <c r="J42" s="9">
        <f t="shared" si="1"/>
        <v>0</v>
      </c>
      <c r="K42" s="11">
        <v>220</v>
      </c>
      <c r="L42" s="9">
        <f t="shared" si="5"/>
        <v>219.83471074380168</v>
      </c>
      <c r="M42" s="9">
        <f t="shared" si="6"/>
        <v>314.04958677685954</v>
      </c>
      <c r="N42" s="12">
        <v>380</v>
      </c>
      <c r="O42" s="15">
        <f t="shared" si="8"/>
        <v>418.00000000000006</v>
      </c>
      <c r="P42" s="1"/>
    </row>
    <row r="43" spans="1:16" x14ac:dyDescent="0.2">
      <c r="A43" s="85"/>
      <c r="B43" s="85"/>
      <c r="C43" s="4" t="s">
        <v>106</v>
      </c>
      <c r="D43" s="5" t="s">
        <v>62</v>
      </c>
      <c r="E43" s="13" t="s">
        <v>107</v>
      </c>
      <c r="F43" s="11" t="s">
        <v>72</v>
      </c>
      <c r="G43" s="11">
        <v>266</v>
      </c>
      <c r="H43" s="9">
        <f t="shared" si="0"/>
        <v>321.86</v>
      </c>
      <c r="I43" s="10">
        <v>0</v>
      </c>
      <c r="J43" s="9">
        <f t="shared" si="1"/>
        <v>0</v>
      </c>
      <c r="K43" s="11">
        <v>240</v>
      </c>
      <c r="L43" s="9">
        <f t="shared" si="5"/>
        <v>242.97520661157023</v>
      </c>
      <c r="M43" s="9">
        <f t="shared" si="6"/>
        <v>347.10743801652893</v>
      </c>
      <c r="N43" s="12">
        <v>420</v>
      </c>
      <c r="O43" s="15">
        <f t="shared" si="8"/>
        <v>462.00000000000006</v>
      </c>
      <c r="P43" s="1"/>
    </row>
    <row r="44" spans="1:16" x14ac:dyDescent="0.2">
      <c r="A44" s="85"/>
      <c r="B44" s="85"/>
      <c r="C44" s="4" t="s">
        <v>108</v>
      </c>
      <c r="D44" s="5" t="s">
        <v>109</v>
      </c>
      <c r="E44" s="13" t="s">
        <v>110</v>
      </c>
      <c r="F44" s="11" t="s">
        <v>88</v>
      </c>
      <c r="G44" s="11">
        <v>243</v>
      </c>
      <c r="H44" s="9">
        <f t="shared" si="0"/>
        <v>294.02999999999997</v>
      </c>
      <c r="I44" s="10">
        <v>0</v>
      </c>
      <c r="J44" s="9">
        <f t="shared" si="1"/>
        <v>0</v>
      </c>
      <c r="K44" s="11">
        <v>240</v>
      </c>
      <c r="L44" s="9">
        <f t="shared" si="5"/>
        <v>242.97520661157023</v>
      </c>
      <c r="M44" s="9">
        <f t="shared" si="6"/>
        <v>347.10743801652893</v>
      </c>
      <c r="N44" s="12">
        <v>420</v>
      </c>
      <c r="O44" s="1"/>
      <c r="P44" s="1"/>
    </row>
    <row r="45" spans="1:16" x14ac:dyDescent="0.2">
      <c r="A45" s="86"/>
      <c r="B45" s="86"/>
      <c r="C45" s="4" t="s">
        <v>111</v>
      </c>
      <c r="D45" s="5" t="s">
        <v>112</v>
      </c>
      <c r="E45" s="13" t="s">
        <v>113</v>
      </c>
      <c r="F45" s="11" t="s">
        <v>88</v>
      </c>
      <c r="G45" s="11">
        <v>40</v>
      </c>
      <c r="H45" s="9">
        <f t="shared" si="0"/>
        <v>48.4</v>
      </c>
      <c r="I45" s="10">
        <v>0</v>
      </c>
      <c r="J45" s="9">
        <f t="shared" si="1"/>
        <v>0</v>
      </c>
      <c r="K45" s="11">
        <v>40</v>
      </c>
      <c r="L45" s="9">
        <f t="shared" si="5"/>
        <v>39.917355371900825</v>
      </c>
      <c r="M45" s="9">
        <f t="shared" si="6"/>
        <v>57.024793388429757</v>
      </c>
      <c r="N45" s="9">
        <v>69</v>
      </c>
      <c r="O45" s="1"/>
      <c r="P45" s="1"/>
    </row>
    <row r="46" spans="1:16" x14ac:dyDescent="0.2">
      <c r="A46" s="88" t="s">
        <v>114</v>
      </c>
      <c r="B46" s="84" t="s">
        <v>115</v>
      </c>
      <c r="C46" s="4" t="s">
        <v>116</v>
      </c>
      <c r="D46" s="27" t="s">
        <v>117</v>
      </c>
      <c r="E46" s="13" t="s">
        <v>118</v>
      </c>
      <c r="F46" s="28" t="s">
        <v>59</v>
      </c>
      <c r="G46" s="11">
        <v>110</v>
      </c>
      <c r="H46" s="9">
        <f t="shared" si="0"/>
        <v>133.1</v>
      </c>
      <c r="I46" s="10">
        <v>0</v>
      </c>
      <c r="J46" s="9">
        <f t="shared" si="1"/>
        <v>0</v>
      </c>
      <c r="K46" s="11">
        <v>108</v>
      </c>
      <c r="L46" s="9">
        <f t="shared" si="5"/>
        <v>109.91735537190084</v>
      </c>
      <c r="M46" s="9">
        <f t="shared" si="6"/>
        <v>157.02479338842977</v>
      </c>
      <c r="N46" s="12">
        <v>190</v>
      </c>
      <c r="O46" s="1"/>
      <c r="P46" s="1"/>
    </row>
    <row r="47" spans="1:16" x14ac:dyDescent="0.2">
      <c r="A47" s="85"/>
      <c r="B47" s="85"/>
      <c r="C47" s="4" t="s">
        <v>119</v>
      </c>
      <c r="D47" s="5" t="s">
        <v>76</v>
      </c>
      <c r="E47" s="13" t="s">
        <v>120</v>
      </c>
      <c r="F47" s="11" t="s">
        <v>72</v>
      </c>
      <c r="G47" s="11">
        <v>243</v>
      </c>
      <c r="H47" s="9">
        <f t="shared" si="0"/>
        <v>294.02999999999997</v>
      </c>
      <c r="I47" s="10">
        <v>0</v>
      </c>
      <c r="J47" s="9">
        <f t="shared" si="1"/>
        <v>0</v>
      </c>
      <c r="K47" s="11">
        <v>219.54545454545453</v>
      </c>
      <c r="L47" s="9">
        <f t="shared" si="5"/>
        <v>219.83471074380168</v>
      </c>
      <c r="M47" s="9">
        <f t="shared" si="6"/>
        <v>314.04958677685954</v>
      </c>
      <c r="N47" s="12">
        <v>380</v>
      </c>
      <c r="O47" s="15">
        <f>N47*1.1</f>
        <v>418.00000000000006</v>
      </c>
      <c r="P47" s="1"/>
    </row>
    <row r="48" spans="1:16" x14ac:dyDescent="0.2">
      <c r="A48" s="85"/>
      <c r="B48" s="85"/>
      <c r="C48" s="4" t="s">
        <v>121</v>
      </c>
      <c r="D48" s="29" t="s">
        <v>122</v>
      </c>
      <c r="E48" s="13" t="s">
        <v>123</v>
      </c>
      <c r="F48" s="30" t="s">
        <v>72</v>
      </c>
      <c r="G48" s="11">
        <v>185</v>
      </c>
      <c r="H48" s="9">
        <f t="shared" si="0"/>
        <v>223.85</v>
      </c>
      <c r="I48" s="10">
        <v>0</v>
      </c>
      <c r="J48" s="9">
        <f t="shared" si="1"/>
        <v>0</v>
      </c>
      <c r="K48" s="9">
        <v>186.28099173553719</v>
      </c>
      <c r="L48" s="9">
        <f t="shared" si="5"/>
        <v>153.30578512396696</v>
      </c>
      <c r="M48" s="9">
        <f t="shared" si="6"/>
        <v>219.00826446280993</v>
      </c>
      <c r="N48" s="12">
        <v>265</v>
      </c>
      <c r="O48" s="15">
        <v>320</v>
      </c>
      <c r="P48" s="1"/>
    </row>
    <row r="49" spans="1:16" x14ac:dyDescent="0.2">
      <c r="A49" s="85"/>
      <c r="B49" s="85"/>
      <c r="C49" s="31" t="s">
        <v>124</v>
      </c>
      <c r="D49" s="32" t="s">
        <v>125</v>
      </c>
      <c r="E49" s="33" t="s">
        <v>126</v>
      </c>
      <c r="F49" s="34" t="s">
        <v>72</v>
      </c>
      <c r="G49" s="35">
        <f>(I49/1.21)*0.7</f>
        <v>0</v>
      </c>
      <c r="H49" s="36">
        <f t="shared" si="0"/>
        <v>0</v>
      </c>
      <c r="I49" s="10">
        <v>0</v>
      </c>
      <c r="J49" s="9">
        <f t="shared" si="1"/>
        <v>0</v>
      </c>
      <c r="K49" s="36">
        <v>232.85123966942146</v>
      </c>
      <c r="L49" s="36">
        <f t="shared" si="5"/>
        <v>237.19008264462809</v>
      </c>
      <c r="M49" s="36">
        <f t="shared" si="6"/>
        <v>338.84297520661158</v>
      </c>
      <c r="N49" s="37">
        <v>410</v>
      </c>
      <c r="O49" s="38">
        <f t="shared" ref="O49:O51" si="9">N49*1.1</f>
        <v>451.00000000000006</v>
      </c>
      <c r="P49" s="1"/>
    </row>
    <row r="50" spans="1:16" x14ac:dyDescent="0.2">
      <c r="A50" s="85"/>
      <c r="B50" s="85"/>
      <c r="C50" s="4" t="s">
        <v>127</v>
      </c>
      <c r="D50" s="29" t="s">
        <v>62</v>
      </c>
      <c r="E50" s="13" t="s">
        <v>128</v>
      </c>
      <c r="F50" s="30" t="s">
        <v>88</v>
      </c>
      <c r="G50" s="11">
        <v>214</v>
      </c>
      <c r="H50" s="9">
        <f t="shared" si="0"/>
        <v>258.94</v>
      </c>
      <c r="I50" s="10">
        <v>0</v>
      </c>
      <c r="J50" s="9">
        <f t="shared" si="1"/>
        <v>0</v>
      </c>
      <c r="K50" s="9">
        <v>192.93388429752062</v>
      </c>
      <c r="L50" s="9">
        <f t="shared" si="5"/>
        <v>196.69421487603304</v>
      </c>
      <c r="M50" s="9">
        <f t="shared" si="6"/>
        <v>280.9917355371901</v>
      </c>
      <c r="N50" s="12">
        <v>340</v>
      </c>
      <c r="O50" s="15">
        <f t="shared" si="9"/>
        <v>374.00000000000006</v>
      </c>
      <c r="P50" s="1"/>
    </row>
    <row r="51" spans="1:16" x14ac:dyDescent="0.2">
      <c r="A51" s="85"/>
      <c r="B51" s="86"/>
      <c r="C51" s="39" t="s">
        <v>129</v>
      </c>
      <c r="D51" s="40" t="s">
        <v>62</v>
      </c>
      <c r="E51" s="41" t="s">
        <v>130</v>
      </c>
      <c r="F51" s="42" t="s">
        <v>88</v>
      </c>
      <c r="G51" s="11">
        <v>226</v>
      </c>
      <c r="H51" s="25">
        <f t="shared" si="0"/>
        <v>273.45999999999998</v>
      </c>
      <c r="I51" s="10">
        <v>0</v>
      </c>
      <c r="J51" s="9">
        <f t="shared" si="1"/>
        <v>0</v>
      </c>
      <c r="K51" s="8">
        <v>203</v>
      </c>
      <c r="L51" s="9">
        <f t="shared" si="5"/>
        <v>202.47933884297521</v>
      </c>
      <c r="M51" s="9">
        <f t="shared" si="6"/>
        <v>289.25619834710744</v>
      </c>
      <c r="N51" s="21">
        <v>350</v>
      </c>
      <c r="O51" s="15">
        <f t="shared" si="9"/>
        <v>385.00000000000006</v>
      </c>
      <c r="P51" s="1"/>
    </row>
    <row r="52" spans="1:16" x14ac:dyDescent="0.2">
      <c r="A52" s="85"/>
      <c r="B52" s="43" t="s">
        <v>131</v>
      </c>
      <c r="C52" s="4" t="s">
        <v>132</v>
      </c>
      <c r="D52" s="5" t="s">
        <v>76</v>
      </c>
      <c r="E52" s="13" t="s">
        <v>133</v>
      </c>
      <c r="F52" s="11" t="s">
        <v>59</v>
      </c>
      <c r="G52" s="11">
        <v>197</v>
      </c>
      <c r="H52" s="9">
        <f t="shared" si="0"/>
        <v>238.37</v>
      </c>
      <c r="I52" s="10">
        <v>0</v>
      </c>
      <c r="J52" s="9">
        <f t="shared" si="1"/>
        <v>0</v>
      </c>
      <c r="K52" s="11">
        <v>196.2603305785124</v>
      </c>
      <c r="L52" s="9">
        <f t="shared" si="5"/>
        <v>196.69421487603304</v>
      </c>
      <c r="M52" s="9">
        <f t="shared" si="6"/>
        <v>280.9917355371901</v>
      </c>
      <c r="N52" s="12">
        <v>340</v>
      </c>
      <c r="O52" s="1"/>
      <c r="P52" s="1"/>
    </row>
    <row r="53" spans="1:16" x14ac:dyDescent="0.2">
      <c r="A53" s="85"/>
      <c r="B53" s="84" t="s">
        <v>134</v>
      </c>
      <c r="C53" s="4" t="s">
        <v>135</v>
      </c>
      <c r="D53" s="5" t="s">
        <v>136</v>
      </c>
      <c r="E53" s="13" t="s">
        <v>137</v>
      </c>
      <c r="F53" s="11" t="s">
        <v>88</v>
      </c>
      <c r="G53" s="11">
        <v>84</v>
      </c>
      <c r="H53" s="9">
        <f t="shared" si="0"/>
        <v>101.64</v>
      </c>
      <c r="I53" s="10">
        <v>0</v>
      </c>
      <c r="J53" s="9">
        <f t="shared" si="1"/>
        <v>0</v>
      </c>
      <c r="K53" s="9">
        <v>79.834710743801637</v>
      </c>
      <c r="L53" s="9">
        <f t="shared" si="5"/>
        <v>80.991735537190081</v>
      </c>
      <c r="M53" s="9">
        <f t="shared" si="6"/>
        <v>115.70247933884298</v>
      </c>
      <c r="N53" s="21">
        <v>140</v>
      </c>
      <c r="O53" s="15">
        <v>145</v>
      </c>
      <c r="P53" s="1"/>
    </row>
    <row r="54" spans="1:16" x14ac:dyDescent="0.2">
      <c r="A54" s="85"/>
      <c r="B54" s="86"/>
      <c r="C54" s="4" t="s">
        <v>138</v>
      </c>
      <c r="D54" s="5" t="s">
        <v>136</v>
      </c>
      <c r="E54" s="13" t="s">
        <v>139</v>
      </c>
      <c r="F54" s="11" t="s">
        <v>88</v>
      </c>
      <c r="G54" s="11">
        <v>84</v>
      </c>
      <c r="H54" s="9">
        <f t="shared" si="0"/>
        <v>101.64</v>
      </c>
      <c r="I54" s="10">
        <v>0</v>
      </c>
      <c r="J54" s="9">
        <f t="shared" si="1"/>
        <v>0</v>
      </c>
      <c r="K54" s="9">
        <v>79.834710743801637</v>
      </c>
      <c r="L54" s="9">
        <f t="shared" si="5"/>
        <v>80.991735537190081</v>
      </c>
      <c r="M54" s="9">
        <f t="shared" si="6"/>
        <v>115.70247933884298</v>
      </c>
      <c r="N54" s="21">
        <v>140</v>
      </c>
      <c r="O54" s="15">
        <v>145</v>
      </c>
      <c r="P54" s="1"/>
    </row>
    <row r="55" spans="1:16" x14ac:dyDescent="0.2">
      <c r="A55" s="85"/>
      <c r="B55" s="84" t="s">
        <v>140</v>
      </c>
      <c r="C55" s="4" t="s">
        <v>141</v>
      </c>
      <c r="D55" s="5" t="s">
        <v>62</v>
      </c>
      <c r="E55" s="13" t="s">
        <v>142</v>
      </c>
      <c r="F55" s="44" t="s">
        <v>143</v>
      </c>
      <c r="G55" s="11">
        <v>139</v>
      </c>
      <c r="H55" s="9">
        <f t="shared" si="0"/>
        <v>168.19</v>
      </c>
      <c r="I55" s="10">
        <v>0</v>
      </c>
      <c r="J55" s="9">
        <f t="shared" si="1"/>
        <v>0</v>
      </c>
      <c r="K55" s="11">
        <v>126.40495867768595</v>
      </c>
      <c r="L55" s="9">
        <f t="shared" si="5"/>
        <v>127.27272727272727</v>
      </c>
      <c r="M55" s="9">
        <f t="shared" si="6"/>
        <v>181.81818181818181</v>
      </c>
      <c r="N55" s="21">
        <v>220</v>
      </c>
      <c r="O55" s="15">
        <v>240</v>
      </c>
      <c r="P55" s="1"/>
    </row>
    <row r="56" spans="1:16" x14ac:dyDescent="0.2">
      <c r="A56" s="85"/>
      <c r="B56" s="85"/>
      <c r="C56" s="4" t="s">
        <v>144</v>
      </c>
      <c r="D56" s="5" t="s">
        <v>62</v>
      </c>
      <c r="E56" s="13" t="s">
        <v>145</v>
      </c>
      <c r="F56" s="44" t="s">
        <v>143</v>
      </c>
      <c r="G56" s="11">
        <v>139</v>
      </c>
      <c r="H56" s="9">
        <f t="shared" si="0"/>
        <v>168.19</v>
      </c>
      <c r="I56" s="10">
        <v>0</v>
      </c>
      <c r="J56" s="9">
        <f t="shared" si="1"/>
        <v>0</v>
      </c>
      <c r="K56" s="11">
        <v>126.40495867768595</v>
      </c>
      <c r="L56" s="9">
        <f t="shared" si="5"/>
        <v>127.27272727272727</v>
      </c>
      <c r="M56" s="9">
        <f t="shared" si="6"/>
        <v>181.81818181818181</v>
      </c>
      <c r="N56" s="21">
        <v>220</v>
      </c>
      <c r="O56" s="15">
        <v>240</v>
      </c>
      <c r="P56" s="1"/>
    </row>
    <row r="57" spans="1:16" x14ac:dyDescent="0.2">
      <c r="A57" s="85"/>
      <c r="B57" s="86"/>
      <c r="C57" s="4" t="s">
        <v>146</v>
      </c>
      <c r="D57" s="5" t="s">
        <v>62</v>
      </c>
      <c r="E57" s="13" t="s">
        <v>147</v>
      </c>
      <c r="F57" s="44" t="s">
        <v>143</v>
      </c>
      <c r="G57" s="11">
        <v>139</v>
      </c>
      <c r="H57" s="9">
        <f t="shared" si="0"/>
        <v>168.19</v>
      </c>
      <c r="I57" s="10">
        <v>0</v>
      </c>
      <c r="J57" s="9">
        <f t="shared" si="1"/>
        <v>0</v>
      </c>
      <c r="K57" s="11">
        <v>126.40495867768595</v>
      </c>
      <c r="L57" s="9">
        <f t="shared" si="5"/>
        <v>127.27272727272727</v>
      </c>
      <c r="M57" s="9">
        <f t="shared" si="6"/>
        <v>181.81818181818181</v>
      </c>
      <c r="N57" s="21">
        <v>220</v>
      </c>
      <c r="O57" s="15">
        <v>240</v>
      </c>
      <c r="P57" s="1"/>
    </row>
    <row r="58" spans="1:16" x14ac:dyDescent="0.2">
      <c r="A58" s="85"/>
      <c r="B58" s="43" t="s">
        <v>148</v>
      </c>
      <c r="C58" s="39" t="s">
        <v>149</v>
      </c>
      <c r="D58" s="27" t="s">
        <v>62</v>
      </c>
      <c r="E58" s="45" t="s">
        <v>150</v>
      </c>
      <c r="F58" s="26"/>
      <c r="G58" s="11">
        <v>69</v>
      </c>
      <c r="H58" s="9">
        <f t="shared" si="0"/>
        <v>83.49</v>
      </c>
      <c r="I58" s="10">
        <v>0</v>
      </c>
      <c r="J58" s="9">
        <f t="shared" si="1"/>
        <v>0</v>
      </c>
      <c r="K58" s="25">
        <v>69</v>
      </c>
      <c r="L58" s="9">
        <f t="shared" si="5"/>
        <v>69.421487603305778</v>
      </c>
      <c r="M58" s="9">
        <f t="shared" si="6"/>
        <v>99.173553719008268</v>
      </c>
      <c r="N58" s="12">
        <v>120</v>
      </c>
      <c r="O58" s="15"/>
      <c r="P58" s="1"/>
    </row>
    <row r="59" spans="1:16" x14ac:dyDescent="0.2">
      <c r="A59" s="85"/>
      <c r="B59" s="84" t="s">
        <v>151</v>
      </c>
      <c r="C59" s="4" t="s">
        <v>152</v>
      </c>
      <c r="D59" s="5" t="s">
        <v>153</v>
      </c>
      <c r="E59" s="13" t="s">
        <v>154</v>
      </c>
      <c r="F59" s="11" t="s">
        <v>59</v>
      </c>
      <c r="G59" s="11">
        <v>110</v>
      </c>
      <c r="H59" s="9">
        <f t="shared" si="0"/>
        <v>133.1</v>
      </c>
      <c r="I59" s="10">
        <v>0</v>
      </c>
      <c r="J59" s="9">
        <f t="shared" si="1"/>
        <v>0</v>
      </c>
      <c r="K59" s="11">
        <v>103.11983471074377</v>
      </c>
      <c r="L59" s="9">
        <f t="shared" si="5"/>
        <v>104.13223140495867</v>
      </c>
      <c r="M59" s="9">
        <f t="shared" si="6"/>
        <v>148.7603305785124</v>
      </c>
      <c r="N59" s="12">
        <v>180</v>
      </c>
      <c r="O59" s="15">
        <v>185</v>
      </c>
      <c r="P59" s="1"/>
    </row>
    <row r="60" spans="1:16" x14ac:dyDescent="0.2">
      <c r="A60" s="85"/>
      <c r="B60" s="85"/>
      <c r="C60" s="4" t="s">
        <v>155</v>
      </c>
      <c r="D60" s="5" t="s">
        <v>153</v>
      </c>
      <c r="E60" s="13" t="s">
        <v>156</v>
      </c>
      <c r="F60" s="11" t="s">
        <v>59</v>
      </c>
      <c r="G60" s="11">
        <v>127</v>
      </c>
      <c r="H60" s="9">
        <f t="shared" si="0"/>
        <v>153.66999999999999</v>
      </c>
      <c r="I60" s="10">
        <v>0</v>
      </c>
      <c r="J60" s="9">
        <f t="shared" si="1"/>
        <v>0</v>
      </c>
      <c r="K60" s="11">
        <v>123.07851239669419</v>
      </c>
      <c r="L60" s="9">
        <f t="shared" si="5"/>
        <v>127.27272727272727</v>
      </c>
      <c r="M60" s="9">
        <f t="shared" si="6"/>
        <v>181.81818181818181</v>
      </c>
      <c r="N60" s="12">
        <v>220</v>
      </c>
      <c r="O60" s="15">
        <v>220</v>
      </c>
      <c r="P60" s="1"/>
    </row>
    <row r="61" spans="1:16" x14ac:dyDescent="0.2">
      <c r="A61" s="85"/>
      <c r="B61" s="85"/>
      <c r="C61" s="4" t="s">
        <v>157</v>
      </c>
      <c r="D61" s="5" t="s">
        <v>153</v>
      </c>
      <c r="E61" s="13" t="s">
        <v>158</v>
      </c>
      <c r="F61" s="11" t="s">
        <v>59</v>
      </c>
      <c r="G61" s="11">
        <v>110</v>
      </c>
      <c r="H61" s="9">
        <f t="shared" si="0"/>
        <v>133.1</v>
      </c>
      <c r="I61" s="10">
        <v>0</v>
      </c>
      <c r="J61" s="9">
        <f t="shared" si="1"/>
        <v>0</v>
      </c>
      <c r="K61" s="11">
        <v>103.11983471074377</v>
      </c>
      <c r="L61" s="9">
        <f t="shared" si="5"/>
        <v>104.13223140495867</v>
      </c>
      <c r="M61" s="9">
        <f t="shared" si="6"/>
        <v>148.7603305785124</v>
      </c>
      <c r="N61" s="12">
        <v>180</v>
      </c>
      <c r="O61" s="15">
        <v>185</v>
      </c>
      <c r="P61" s="1"/>
    </row>
    <row r="62" spans="1:16" x14ac:dyDescent="0.2">
      <c r="A62" s="85"/>
      <c r="B62" s="86"/>
      <c r="C62" s="4" t="s">
        <v>159</v>
      </c>
      <c r="D62" s="5" t="s">
        <v>153</v>
      </c>
      <c r="E62" s="13" t="s">
        <v>160</v>
      </c>
      <c r="F62" s="11" t="s">
        <v>59</v>
      </c>
      <c r="G62" s="11">
        <v>127</v>
      </c>
      <c r="H62" s="9">
        <f t="shared" si="0"/>
        <v>153.66999999999999</v>
      </c>
      <c r="I62" s="10">
        <v>0</v>
      </c>
      <c r="J62" s="9">
        <f t="shared" si="1"/>
        <v>0</v>
      </c>
      <c r="K62" s="11">
        <v>123.07851239669419</v>
      </c>
      <c r="L62" s="9">
        <f t="shared" si="5"/>
        <v>127.27272727272727</v>
      </c>
      <c r="M62" s="9">
        <f t="shared" si="6"/>
        <v>181.81818181818181</v>
      </c>
      <c r="N62" s="12">
        <v>220</v>
      </c>
      <c r="O62" s="15">
        <v>220</v>
      </c>
      <c r="P62" s="1"/>
    </row>
    <row r="63" spans="1:16" x14ac:dyDescent="0.2">
      <c r="A63" s="85"/>
      <c r="B63" s="84" t="s">
        <v>161</v>
      </c>
      <c r="C63" s="4" t="s">
        <v>162</v>
      </c>
      <c r="D63" s="5" t="s">
        <v>163</v>
      </c>
      <c r="E63" s="13" t="s">
        <v>164</v>
      </c>
      <c r="F63" s="19" t="s">
        <v>72</v>
      </c>
      <c r="G63" s="11">
        <v>260</v>
      </c>
      <c r="H63" s="9">
        <f t="shared" si="0"/>
        <v>314.59999999999997</v>
      </c>
      <c r="I63" s="10">
        <v>0</v>
      </c>
      <c r="J63" s="9">
        <f t="shared" si="1"/>
        <v>0</v>
      </c>
      <c r="K63" s="19">
        <v>232.85123966942146</v>
      </c>
      <c r="L63" s="9">
        <f t="shared" si="5"/>
        <v>237.19008264462809</v>
      </c>
      <c r="M63" s="9">
        <f t="shared" si="6"/>
        <v>338.84297520661158</v>
      </c>
      <c r="N63" s="12">
        <v>410</v>
      </c>
      <c r="O63" s="15">
        <f t="shared" ref="O63:O73" si="10">N63*1.1</f>
        <v>451.00000000000006</v>
      </c>
      <c r="P63" s="1"/>
    </row>
    <row r="64" spans="1:16" x14ac:dyDescent="0.2">
      <c r="A64" s="85"/>
      <c r="B64" s="85"/>
      <c r="C64" s="4" t="s">
        <v>165</v>
      </c>
      <c r="D64" s="5" t="s">
        <v>163</v>
      </c>
      <c r="E64" s="13" t="s">
        <v>166</v>
      </c>
      <c r="F64" s="19" t="s">
        <v>59</v>
      </c>
      <c r="G64" s="11">
        <v>162</v>
      </c>
      <c r="H64" s="9">
        <f t="shared" si="0"/>
        <v>196.01999999999998</v>
      </c>
      <c r="I64" s="10">
        <v>0</v>
      </c>
      <c r="J64" s="9">
        <f t="shared" si="1"/>
        <v>0</v>
      </c>
      <c r="K64" s="19">
        <v>139.71074380165288</v>
      </c>
      <c r="L64" s="9">
        <f t="shared" si="5"/>
        <v>144.62809917355372</v>
      </c>
      <c r="M64" s="9">
        <f t="shared" si="6"/>
        <v>206.61157024793388</v>
      </c>
      <c r="N64" s="12">
        <v>250</v>
      </c>
      <c r="O64" s="15">
        <f t="shared" si="10"/>
        <v>275</v>
      </c>
      <c r="P64" s="1"/>
    </row>
    <row r="65" spans="1:16" x14ac:dyDescent="0.2">
      <c r="A65" s="85"/>
      <c r="B65" s="85"/>
      <c r="C65" s="4" t="s">
        <v>165</v>
      </c>
      <c r="D65" s="5" t="s">
        <v>167</v>
      </c>
      <c r="E65" s="13" t="s">
        <v>168</v>
      </c>
      <c r="F65" s="19" t="s">
        <v>59</v>
      </c>
      <c r="G65" s="11">
        <v>654</v>
      </c>
      <c r="H65" s="9">
        <f t="shared" si="0"/>
        <v>791.34</v>
      </c>
      <c r="I65" s="10">
        <v>0</v>
      </c>
      <c r="J65" s="9">
        <f t="shared" si="1"/>
        <v>0</v>
      </c>
      <c r="K65" s="19">
        <v>585.45454545454538</v>
      </c>
      <c r="L65" s="9">
        <f t="shared" si="5"/>
        <v>590.08264462809916</v>
      </c>
      <c r="M65" s="9">
        <f t="shared" si="6"/>
        <v>842.97520661157023</v>
      </c>
      <c r="N65" s="12">
        <v>1020</v>
      </c>
      <c r="O65" s="15">
        <f t="shared" si="10"/>
        <v>1122</v>
      </c>
      <c r="P65" s="1"/>
    </row>
    <row r="66" spans="1:16" x14ac:dyDescent="0.2">
      <c r="A66" s="85"/>
      <c r="B66" s="85"/>
      <c r="C66" s="4" t="s">
        <v>169</v>
      </c>
      <c r="D66" s="5" t="s">
        <v>58</v>
      </c>
      <c r="E66" s="104">
        <v>8594196842732</v>
      </c>
      <c r="F66" s="46"/>
      <c r="G66" s="11">
        <v>133</v>
      </c>
      <c r="H66" s="9">
        <f t="shared" si="0"/>
        <v>160.93</v>
      </c>
      <c r="I66" s="10">
        <v>0</v>
      </c>
      <c r="J66" s="9">
        <f t="shared" si="1"/>
        <v>0</v>
      </c>
      <c r="K66" s="19">
        <v>119.75206611570246</v>
      </c>
      <c r="L66" s="9">
        <f t="shared" si="5"/>
        <v>121.48760330578511</v>
      </c>
      <c r="M66" s="9">
        <f t="shared" si="6"/>
        <v>173.55371900826447</v>
      </c>
      <c r="N66" s="21">
        <v>210</v>
      </c>
      <c r="O66" s="15">
        <f t="shared" si="10"/>
        <v>231.00000000000003</v>
      </c>
      <c r="P66" s="1"/>
    </row>
    <row r="67" spans="1:16" x14ac:dyDescent="0.2">
      <c r="A67" s="85"/>
      <c r="B67" s="85"/>
      <c r="C67" s="4" t="s">
        <v>169</v>
      </c>
      <c r="D67" s="5" t="s">
        <v>167</v>
      </c>
      <c r="E67" s="13" t="s">
        <v>170</v>
      </c>
      <c r="F67" s="46"/>
      <c r="G67" s="11">
        <v>318</v>
      </c>
      <c r="H67" s="9">
        <f t="shared" si="0"/>
        <v>384.78</v>
      </c>
      <c r="I67" s="10">
        <v>0</v>
      </c>
      <c r="J67" s="9">
        <f t="shared" si="1"/>
        <v>0</v>
      </c>
      <c r="K67" s="19">
        <v>286.0743801652892</v>
      </c>
      <c r="L67" s="9">
        <f t="shared" si="5"/>
        <v>286.36363636363637</v>
      </c>
      <c r="M67" s="9">
        <f t="shared" si="6"/>
        <v>409.09090909090912</v>
      </c>
      <c r="N67" s="21">
        <v>495</v>
      </c>
      <c r="O67" s="15">
        <f t="shared" si="10"/>
        <v>544.5</v>
      </c>
      <c r="P67" s="1"/>
    </row>
    <row r="68" spans="1:16" x14ac:dyDescent="0.2">
      <c r="A68" s="85"/>
      <c r="B68" s="85"/>
      <c r="C68" s="4" t="s">
        <v>171</v>
      </c>
      <c r="D68" s="5" t="s">
        <v>58</v>
      </c>
      <c r="E68" s="13" t="s">
        <v>172</v>
      </c>
      <c r="F68" s="47" t="s">
        <v>59</v>
      </c>
      <c r="G68" s="11">
        <v>133</v>
      </c>
      <c r="H68" s="9">
        <f t="shared" si="0"/>
        <v>160.93</v>
      </c>
      <c r="I68" s="10">
        <v>0</v>
      </c>
      <c r="J68" s="9">
        <f t="shared" si="1"/>
        <v>0</v>
      </c>
      <c r="K68" s="19">
        <v>119.75206611570246</v>
      </c>
      <c r="L68" s="9">
        <f t="shared" si="5"/>
        <v>121.48760330578511</v>
      </c>
      <c r="M68" s="9">
        <f t="shared" si="6"/>
        <v>173.55371900826447</v>
      </c>
      <c r="N68" s="21">
        <v>210</v>
      </c>
      <c r="O68" s="15">
        <f t="shared" si="10"/>
        <v>231.00000000000003</v>
      </c>
      <c r="P68" s="1"/>
    </row>
    <row r="69" spans="1:16" x14ac:dyDescent="0.2">
      <c r="A69" s="85"/>
      <c r="B69" s="85"/>
      <c r="C69" s="4" t="s">
        <v>171</v>
      </c>
      <c r="D69" s="5" t="s">
        <v>167</v>
      </c>
      <c r="E69" s="13" t="s">
        <v>173</v>
      </c>
      <c r="F69" s="47" t="s">
        <v>59</v>
      </c>
      <c r="G69" s="11">
        <v>318</v>
      </c>
      <c r="H69" s="9">
        <f t="shared" si="0"/>
        <v>384.78</v>
      </c>
      <c r="I69" s="10">
        <v>0</v>
      </c>
      <c r="J69" s="9">
        <f t="shared" si="1"/>
        <v>0</v>
      </c>
      <c r="K69" s="19">
        <v>286.0743801652892</v>
      </c>
      <c r="L69" s="9">
        <f t="shared" si="5"/>
        <v>286.36363636363637</v>
      </c>
      <c r="M69" s="9">
        <f t="shared" si="6"/>
        <v>409.09090909090912</v>
      </c>
      <c r="N69" s="21">
        <v>495</v>
      </c>
      <c r="O69" s="15">
        <f t="shared" si="10"/>
        <v>544.5</v>
      </c>
      <c r="P69" s="1"/>
    </row>
    <row r="70" spans="1:16" x14ac:dyDescent="0.2">
      <c r="A70" s="85"/>
      <c r="B70" s="85"/>
      <c r="C70" s="4" t="s">
        <v>174</v>
      </c>
      <c r="D70" s="5" t="s">
        <v>58</v>
      </c>
      <c r="E70" s="13" t="s">
        <v>175</v>
      </c>
      <c r="F70" s="46"/>
      <c r="G70" s="11">
        <v>133</v>
      </c>
      <c r="H70" s="9">
        <f t="shared" si="0"/>
        <v>160.93</v>
      </c>
      <c r="I70" s="10">
        <v>0</v>
      </c>
      <c r="J70" s="9">
        <f t="shared" si="1"/>
        <v>0</v>
      </c>
      <c r="K70" s="19">
        <v>119.75206611570246</v>
      </c>
      <c r="L70" s="9">
        <f t="shared" si="5"/>
        <v>121.48760330578511</v>
      </c>
      <c r="M70" s="9">
        <f t="shared" si="6"/>
        <v>173.55371900826447</v>
      </c>
      <c r="N70" s="21">
        <v>210</v>
      </c>
      <c r="O70" s="15">
        <f t="shared" si="10"/>
        <v>231.00000000000003</v>
      </c>
      <c r="P70" s="1"/>
    </row>
    <row r="71" spans="1:16" x14ac:dyDescent="0.2">
      <c r="A71" s="85"/>
      <c r="B71" s="85"/>
      <c r="C71" s="39" t="s">
        <v>176</v>
      </c>
      <c r="D71" s="27" t="s">
        <v>167</v>
      </c>
      <c r="E71" s="45" t="s">
        <v>177</v>
      </c>
      <c r="F71" s="26"/>
      <c r="G71" s="11">
        <v>318</v>
      </c>
      <c r="H71" s="9">
        <f t="shared" si="0"/>
        <v>384.78</v>
      </c>
      <c r="I71" s="10">
        <v>0</v>
      </c>
      <c r="J71" s="9">
        <f t="shared" si="1"/>
        <v>0</v>
      </c>
      <c r="K71" s="25">
        <v>245</v>
      </c>
      <c r="L71" s="9">
        <f t="shared" si="5"/>
        <v>286.36363636363637</v>
      </c>
      <c r="M71" s="9">
        <f t="shared" si="6"/>
        <v>409.09090909090912</v>
      </c>
      <c r="N71" s="21">
        <v>495</v>
      </c>
      <c r="O71" s="15">
        <f t="shared" si="10"/>
        <v>544.5</v>
      </c>
      <c r="P71" s="1"/>
    </row>
    <row r="72" spans="1:16" x14ac:dyDescent="0.2">
      <c r="A72" s="85"/>
      <c r="B72" s="85"/>
      <c r="C72" s="39" t="s">
        <v>178</v>
      </c>
      <c r="D72" s="27" t="s">
        <v>76</v>
      </c>
      <c r="E72" s="45" t="s">
        <v>179</v>
      </c>
      <c r="F72" s="26"/>
      <c r="G72" s="11">
        <v>162</v>
      </c>
      <c r="H72" s="9">
        <f t="shared" si="0"/>
        <v>196.01999999999998</v>
      </c>
      <c r="I72" s="10">
        <v>0</v>
      </c>
      <c r="J72" s="9">
        <f t="shared" si="1"/>
        <v>0</v>
      </c>
      <c r="K72" s="25">
        <v>145</v>
      </c>
      <c r="L72" s="9">
        <f t="shared" si="5"/>
        <v>144.62809917355372</v>
      </c>
      <c r="M72" s="9">
        <f t="shared" si="6"/>
        <v>206.61157024793388</v>
      </c>
      <c r="N72" s="12">
        <v>250</v>
      </c>
      <c r="O72" s="15">
        <f t="shared" si="10"/>
        <v>275</v>
      </c>
      <c r="P72" s="1"/>
    </row>
    <row r="73" spans="1:16" x14ac:dyDescent="0.2">
      <c r="A73" s="85"/>
      <c r="B73" s="86"/>
      <c r="C73" s="39" t="s">
        <v>180</v>
      </c>
      <c r="D73" s="27" t="s">
        <v>76</v>
      </c>
      <c r="E73" s="45" t="s">
        <v>181</v>
      </c>
      <c r="F73" s="19" t="s">
        <v>72</v>
      </c>
      <c r="G73" s="11">
        <v>162</v>
      </c>
      <c r="H73" s="9">
        <f t="shared" si="0"/>
        <v>196.01999999999998</v>
      </c>
      <c r="I73" s="10">
        <v>0</v>
      </c>
      <c r="J73" s="9">
        <f t="shared" si="1"/>
        <v>0</v>
      </c>
      <c r="K73" s="25">
        <v>145</v>
      </c>
      <c r="L73" s="9">
        <f t="shared" si="5"/>
        <v>144.62809917355372</v>
      </c>
      <c r="M73" s="9">
        <f t="shared" si="6"/>
        <v>206.61157024793388</v>
      </c>
      <c r="N73" s="12">
        <v>250</v>
      </c>
      <c r="O73" s="15">
        <f t="shared" si="10"/>
        <v>275</v>
      </c>
      <c r="P73" s="1"/>
    </row>
    <row r="74" spans="1:16" x14ac:dyDescent="0.2">
      <c r="A74" s="85"/>
      <c r="B74" s="84" t="s">
        <v>182</v>
      </c>
      <c r="C74" s="4" t="s">
        <v>183</v>
      </c>
      <c r="D74" s="5" t="s">
        <v>64</v>
      </c>
      <c r="E74" s="13" t="s">
        <v>184</v>
      </c>
      <c r="F74" s="11" t="s">
        <v>59</v>
      </c>
      <c r="G74" s="11">
        <v>95</v>
      </c>
      <c r="H74" s="9">
        <f t="shared" si="0"/>
        <v>114.95</v>
      </c>
      <c r="I74" s="10">
        <v>0</v>
      </c>
      <c r="J74" s="9">
        <f t="shared" si="1"/>
        <v>0</v>
      </c>
      <c r="K74" s="11">
        <v>93.140495867768593</v>
      </c>
      <c r="L74" s="9">
        <f t="shared" si="5"/>
        <v>95.454545454545453</v>
      </c>
      <c r="M74" s="9">
        <f t="shared" si="6"/>
        <v>136.36363636363637</v>
      </c>
      <c r="N74" s="12">
        <v>165</v>
      </c>
      <c r="O74" s="15">
        <v>165</v>
      </c>
      <c r="P74" s="1"/>
    </row>
    <row r="75" spans="1:16" x14ac:dyDescent="0.2">
      <c r="A75" s="85"/>
      <c r="B75" s="85"/>
      <c r="C75" s="4" t="s">
        <v>185</v>
      </c>
      <c r="D75" s="5" t="s">
        <v>64</v>
      </c>
      <c r="E75" s="13" t="s">
        <v>186</v>
      </c>
      <c r="F75" s="11" t="s">
        <v>59</v>
      </c>
      <c r="G75" s="11">
        <v>95</v>
      </c>
      <c r="H75" s="9">
        <f t="shared" si="0"/>
        <v>114.95</v>
      </c>
      <c r="I75" s="10">
        <v>0</v>
      </c>
      <c r="J75" s="9">
        <f t="shared" si="1"/>
        <v>0</v>
      </c>
      <c r="K75" s="11">
        <v>93.140495867768593</v>
      </c>
      <c r="L75" s="9">
        <f t="shared" si="5"/>
        <v>95.454545454545453</v>
      </c>
      <c r="M75" s="9">
        <f t="shared" si="6"/>
        <v>136.36363636363637</v>
      </c>
      <c r="N75" s="12">
        <v>165</v>
      </c>
      <c r="O75" s="15">
        <v>165</v>
      </c>
      <c r="P75" s="1"/>
    </row>
    <row r="76" spans="1:16" x14ac:dyDescent="0.2">
      <c r="A76" s="85"/>
      <c r="B76" s="85"/>
      <c r="C76" s="4" t="s">
        <v>187</v>
      </c>
      <c r="D76" s="5" t="s">
        <v>64</v>
      </c>
      <c r="E76" s="13" t="s">
        <v>188</v>
      </c>
      <c r="F76" s="11" t="s">
        <v>59</v>
      </c>
      <c r="G76" s="11">
        <v>95</v>
      </c>
      <c r="H76" s="9">
        <f t="shared" si="0"/>
        <v>114.95</v>
      </c>
      <c r="I76" s="10">
        <v>0</v>
      </c>
      <c r="J76" s="9">
        <f t="shared" si="1"/>
        <v>0</v>
      </c>
      <c r="K76" s="11">
        <v>93.140495867768593</v>
      </c>
      <c r="L76" s="9">
        <f t="shared" si="5"/>
        <v>95.454545454545453</v>
      </c>
      <c r="M76" s="9">
        <f t="shared" si="6"/>
        <v>136.36363636363637</v>
      </c>
      <c r="N76" s="12">
        <v>165</v>
      </c>
      <c r="O76" s="15">
        <v>165</v>
      </c>
      <c r="P76" s="1"/>
    </row>
    <row r="77" spans="1:16" x14ac:dyDescent="0.2">
      <c r="A77" s="85"/>
      <c r="B77" s="85"/>
      <c r="C77" s="4" t="s">
        <v>189</v>
      </c>
      <c r="D77" s="5" t="s">
        <v>64</v>
      </c>
      <c r="E77" s="13" t="s">
        <v>190</v>
      </c>
      <c r="F77" s="11" t="s">
        <v>59</v>
      </c>
      <c r="G77" s="11">
        <v>95</v>
      </c>
      <c r="H77" s="9">
        <f t="shared" si="0"/>
        <v>114.95</v>
      </c>
      <c r="I77" s="10">
        <v>0</v>
      </c>
      <c r="J77" s="9">
        <f t="shared" si="1"/>
        <v>0</v>
      </c>
      <c r="K77" s="11">
        <v>93.140495867768593</v>
      </c>
      <c r="L77" s="9">
        <f t="shared" si="5"/>
        <v>95.454545454545453</v>
      </c>
      <c r="M77" s="9">
        <f t="shared" si="6"/>
        <v>136.36363636363637</v>
      </c>
      <c r="N77" s="12">
        <v>165</v>
      </c>
      <c r="O77" s="15">
        <v>165</v>
      </c>
      <c r="P77" s="1"/>
    </row>
    <row r="78" spans="1:16" x14ac:dyDescent="0.2">
      <c r="A78" s="85"/>
      <c r="B78" s="85"/>
      <c r="C78" s="4" t="s">
        <v>191</v>
      </c>
      <c r="D78" s="5" t="s">
        <v>64</v>
      </c>
      <c r="E78" s="13" t="s">
        <v>192</v>
      </c>
      <c r="F78" s="11" t="s">
        <v>59</v>
      </c>
      <c r="G78" s="11">
        <v>95</v>
      </c>
      <c r="H78" s="9">
        <f t="shared" si="0"/>
        <v>114.95</v>
      </c>
      <c r="I78" s="10">
        <v>0</v>
      </c>
      <c r="J78" s="9">
        <f t="shared" si="1"/>
        <v>0</v>
      </c>
      <c r="K78" s="11">
        <v>93.140495867768593</v>
      </c>
      <c r="L78" s="9">
        <f t="shared" si="5"/>
        <v>95.454545454545453</v>
      </c>
      <c r="M78" s="9">
        <f t="shared" si="6"/>
        <v>136.36363636363637</v>
      </c>
      <c r="N78" s="12">
        <v>165</v>
      </c>
      <c r="O78" s="15">
        <v>165</v>
      </c>
      <c r="P78" s="1"/>
    </row>
    <row r="79" spans="1:16" x14ac:dyDescent="0.2">
      <c r="A79" s="85"/>
      <c r="B79" s="85"/>
      <c r="C79" s="4" t="s">
        <v>193</v>
      </c>
      <c r="D79" s="5" t="s">
        <v>64</v>
      </c>
      <c r="E79" s="13" t="s">
        <v>194</v>
      </c>
      <c r="F79" s="11" t="s">
        <v>59</v>
      </c>
      <c r="G79" s="11">
        <v>95</v>
      </c>
      <c r="H79" s="9">
        <f t="shared" si="0"/>
        <v>114.95</v>
      </c>
      <c r="I79" s="10">
        <v>0</v>
      </c>
      <c r="J79" s="9">
        <f t="shared" si="1"/>
        <v>0</v>
      </c>
      <c r="K79" s="11">
        <v>93.140495867768593</v>
      </c>
      <c r="L79" s="9">
        <f t="shared" si="5"/>
        <v>95.454545454545453</v>
      </c>
      <c r="M79" s="9">
        <f t="shared" si="6"/>
        <v>136.36363636363637</v>
      </c>
      <c r="N79" s="12">
        <v>165</v>
      </c>
      <c r="O79" s="15">
        <v>165</v>
      </c>
      <c r="P79" s="1"/>
    </row>
    <row r="80" spans="1:16" x14ac:dyDescent="0.2">
      <c r="A80" s="85"/>
      <c r="B80" s="85"/>
      <c r="C80" s="4" t="s">
        <v>195</v>
      </c>
      <c r="D80" s="5" t="s">
        <v>64</v>
      </c>
      <c r="E80" s="13" t="s">
        <v>196</v>
      </c>
      <c r="F80" s="11" t="s">
        <v>59</v>
      </c>
      <c r="G80" s="11">
        <v>95</v>
      </c>
      <c r="H80" s="9">
        <f t="shared" si="0"/>
        <v>114.95</v>
      </c>
      <c r="I80" s="10">
        <v>0</v>
      </c>
      <c r="J80" s="9">
        <f t="shared" si="1"/>
        <v>0</v>
      </c>
      <c r="K80" s="11">
        <v>93.140495867768593</v>
      </c>
      <c r="L80" s="9">
        <f t="shared" si="5"/>
        <v>95.454545454545453</v>
      </c>
      <c r="M80" s="9">
        <f t="shared" si="6"/>
        <v>136.36363636363637</v>
      </c>
      <c r="N80" s="12">
        <v>165</v>
      </c>
      <c r="O80" s="15">
        <v>165</v>
      </c>
      <c r="P80" s="1"/>
    </row>
    <row r="81" spans="1:16" x14ac:dyDescent="0.2">
      <c r="A81" s="85"/>
      <c r="B81" s="85"/>
      <c r="C81" s="4" t="s">
        <v>197</v>
      </c>
      <c r="D81" s="5" t="s">
        <v>64</v>
      </c>
      <c r="E81" s="13" t="s">
        <v>198</v>
      </c>
      <c r="F81" s="11" t="s">
        <v>59</v>
      </c>
      <c r="G81" s="11">
        <v>95</v>
      </c>
      <c r="H81" s="9">
        <f t="shared" si="0"/>
        <v>114.95</v>
      </c>
      <c r="I81" s="10">
        <v>0</v>
      </c>
      <c r="J81" s="9">
        <f t="shared" si="1"/>
        <v>0</v>
      </c>
      <c r="K81" s="11">
        <v>93.140495867768593</v>
      </c>
      <c r="L81" s="9">
        <f t="shared" si="5"/>
        <v>95.454545454545453</v>
      </c>
      <c r="M81" s="9">
        <f t="shared" si="6"/>
        <v>136.36363636363637</v>
      </c>
      <c r="N81" s="12">
        <v>165</v>
      </c>
      <c r="O81" s="15">
        <v>165</v>
      </c>
      <c r="P81" s="1"/>
    </row>
    <row r="82" spans="1:16" x14ac:dyDescent="0.2">
      <c r="A82" s="85"/>
      <c r="B82" s="85"/>
      <c r="C82" s="4" t="s">
        <v>199</v>
      </c>
      <c r="D82" s="5" t="s">
        <v>64</v>
      </c>
      <c r="E82" s="13" t="s">
        <v>200</v>
      </c>
      <c r="F82" s="11" t="s">
        <v>59</v>
      </c>
      <c r="G82" s="11">
        <v>95</v>
      </c>
      <c r="H82" s="9">
        <f t="shared" si="0"/>
        <v>114.95</v>
      </c>
      <c r="I82" s="10">
        <v>0</v>
      </c>
      <c r="J82" s="9">
        <f t="shared" si="1"/>
        <v>0</v>
      </c>
      <c r="K82" s="11">
        <v>93.140495867768593</v>
      </c>
      <c r="L82" s="9">
        <f t="shared" si="5"/>
        <v>95.454545454545453</v>
      </c>
      <c r="M82" s="9">
        <f t="shared" si="6"/>
        <v>136.36363636363637</v>
      </c>
      <c r="N82" s="12">
        <v>165</v>
      </c>
      <c r="O82" s="15">
        <v>165</v>
      </c>
      <c r="P82" s="1"/>
    </row>
    <row r="83" spans="1:16" x14ac:dyDescent="0.2">
      <c r="A83" s="85"/>
      <c r="B83" s="85"/>
      <c r="C83" s="4" t="s">
        <v>201</v>
      </c>
      <c r="D83" s="5" t="s">
        <v>64</v>
      </c>
      <c r="E83" s="13" t="s">
        <v>202</v>
      </c>
      <c r="F83" s="11" t="s">
        <v>59</v>
      </c>
      <c r="G83" s="11">
        <v>95</v>
      </c>
      <c r="H83" s="9">
        <f t="shared" si="0"/>
        <v>114.95</v>
      </c>
      <c r="I83" s="10">
        <v>0</v>
      </c>
      <c r="J83" s="9">
        <f t="shared" si="1"/>
        <v>0</v>
      </c>
      <c r="K83" s="11">
        <v>93.140495867768593</v>
      </c>
      <c r="L83" s="9">
        <f t="shared" si="5"/>
        <v>95.454545454545453</v>
      </c>
      <c r="M83" s="9">
        <f t="shared" si="6"/>
        <v>136.36363636363637</v>
      </c>
      <c r="N83" s="12">
        <v>165</v>
      </c>
      <c r="O83" s="15">
        <v>165</v>
      </c>
      <c r="P83" s="1"/>
    </row>
    <row r="84" spans="1:16" x14ac:dyDescent="0.2">
      <c r="A84" s="85"/>
      <c r="B84" s="86"/>
      <c r="C84" s="4" t="s">
        <v>203</v>
      </c>
      <c r="D84" s="5" t="s">
        <v>64</v>
      </c>
      <c r="E84" s="13" t="s">
        <v>204</v>
      </c>
      <c r="F84" s="11" t="s">
        <v>59</v>
      </c>
      <c r="G84" s="11">
        <v>89</v>
      </c>
      <c r="H84" s="9">
        <f t="shared" si="0"/>
        <v>107.69</v>
      </c>
      <c r="I84" s="10">
        <v>0</v>
      </c>
      <c r="J84" s="9">
        <f t="shared" si="1"/>
        <v>0</v>
      </c>
      <c r="K84" s="9">
        <v>89.090909090909093</v>
      </c>
      <c r="L84" s="9">
        <f t="shared" si="5"/>
        <v>69.421487603305778</v>
      </c>
      <c r="M84" s="9">
        <f t="shared" si="6"/>
        <v>99.173553719008268</v>
      </c>
      <c r="N84" s="12">
        <v>120</v>
      </c>
      <c r="O84" s="15"/>
      <c r="P84" s="1"/>
    </row>
    <row r="85" spans="1:16" x14ac:dyDescent="0.2">
      <c r="A85" s="85"/>
      <c r="B85" s="98" t="s">
        <v>205</v>
      </c>
      <c r="C85" s="48" t="s">
        <v>206</v>
      </c>
      <c r="D85" s="49" t="s">
        <v>163</v>
      </c>
      <c r="E85" s="50" t="s">
        <v>207</v>
      </c>
      <c r="F85" s="51" t="s">
        <v>72</v>
      </c>
      <c r="G85" s="11">
        <v>249</v>
      </c>
      <c r="H85" s="51">
        <f t="shared" si="0"/>
        <v>301.28999999999996</v>
      </c>
      <c r="I85" s="10">
        <v>0</v>
      </c>
      <c r="J85" s="9">
        <f t="shared" si="1"/>
        <v>0</v>
      </c>
      <c r="K85" s="8">
        <v>248.18181818181822</v>
      </c>
      <c r="L85" s="9">
        <f t="shared" si="5"/>
        <v>248.76033057851237</v>
      </c>
      <c r="M85" s="9">
        <f t="shared" si="6"/>
        <v>355.37190082644628</v>
      </c>
      <c r="N85" s="12">
        <v>430</v>
      </c>
      <c r="O85" s="15"/>
      <c r="P85" s="1"/>
    </row>
    <row r="86" spans="1:16" x14ac:dyDescent="0.2">
      <c r="A86" s="85"/>
      <c r="B86" s="85"/>
      <c r="C86" s="48" t="s">
        <v>208</v>
      </c>
      <c r="D86" s="49" t="s">
        <v>163</v>
      </c>
      <c r="E86" s="50" t="s">
        <v>209</v>
      </c>
      <c r="F86" s="51" t="s">
        <v>72</v>
      </c>
      <c r="G86" s="11">
        <v>249</v>
      </c>
      <c r="H86" s="51">
        <f t="shared" si="0"/>
        <v>301.28999999999996</v>
      </c>
      <c r="I86" s="10">
        <v>0</v>
      </c>
      <c r="J86" s="9">
        <f t="shared" si="1"/>
        <v>0</v>
      </c>
      <c r="K86" s="8">
        <v>248.18181818181822</v>
      </c>
      <c r="L86" s="9">
        <f t="shared" si="5"/>
        <v>248.76033057851237</v>
      </c>
      <c r="M86" s="9">
        <f t="shared" si="6"/>
        <v>355.37190082644628</v>
      </c>
      <c r="N86" s="12">
        <v>430</v>
      </c>
      <c r="O86" s="15"/>
      <c r="P86" s="1"/>
    </row>
    <row r="87" spans="1:16" x14ac:dyDescent="0.2">
      <c r="A87" s="85"/>
      <c r="B87" s="85"/>
      <c r="C87" s="48" t="s">
        <v>210</v>
      </c>
      <c r="D87" s="49" t="s">
        <v>163</v>
      </c>
      <c r="E87" s="50" t="s">
        <v>211</v>
      </c>
      <c r="F87" s="51" t="s">
        <v>72</v>
      </c>
      <c r="G87" s="11">
        <v>249</v>
      </c>
      <c r="H87" s="51">
        <f t="shared" si="0"/>
        <v>301.28999999999996</v>
      </c>
      <c r="I87" s="10">
        <v>0</v>
      </c>
      <c r="J87" s="9">
        <f t="shared" si="1"/>
        <v>0</v>
      </c>
      <c r="K87" s="8">
        <v>248.18181818181822</v>
      </c>
      <c r="L87" s="9">
        <f t="shared" si="5"/>
        <v>248.76033057851237</v>
      </c>
      <c r="M87" s="9">
        <f t="shared" si="6"/>
        <v>355.37190082644628</v>
      </c>
      <c r="N87" s="12">
        <v>430</v>
      </c>
      <c r="O87" s="15"/>
      <c r="P87" s="1"/>
    </row>
    <row r="88" spans="1:16" x14ac:dyDescent="0.2">
      <c r="A88" s="85"/>
      <c r="B88" s="86"/>
      <c r="C88" s="4" t="s">
        <v>212</v>
      </c>
      <c r="D88" s="5" t="s">
        <v>163</v>
      </c>
      <c r="E88" s="13" t="s">
        <v>213</v>
      </c>
      <c r="F88" s="11" t="s">
        <v>59</v>
      </c>
      <c r="G88" s="11">
        <v>237</v>
      </c>
      <c r="H88" s="9">
        <f t="shared" si="0"/>
        <v>286.77</v>
      </c>
      <c r="I88" s="10">
        <v>0</v>
      </c>
      <c r="J88" s="9">
        <f t="shared" si="1"/>
        <v>0</v>
      </c>
      <c r="K88" s="11">
        <v>213</v>
      </c>
      <c r="L88" s="9">
        <f t="shared" si="5"/>
        <v>214.04958677685948</v>
      </c>
      <c r="M88" s="9">
        <f t="shared" si="6"/>
        <v>305.78512396694214</v>
      </c>
      <c r="N88" s="12">
        <v>370</v>
      </c>
      <c r="O88" s="15">
        <v>410</v>
      </c>
      <c r="P88" s="1"/>
    </row>
    <row r="89" spans="1:16" x14ac:dyDescent="0.2">
      <c r="A89" s="85"/>
      <c r="B89" s="84" t="s">
        <v>214</v>
      </c>
      <c r="C89" s="4" t="s">
        <v>215</v>
      </c>
      <c r="D89" s="5" t="s">
        <v>64</v>
      </c>
      <c r="E89" s="13" t="s">
        <v>216</v>
      </c>
      <c r="F89" s="11" t="s">
        <v>59</v>
      </c>
      <c r="G89" s="11">
        <v>168</v>
      </c>
      <c r="H89" s="9">
        <f t="shared" si="0"/>
        <v>203.28</v>
      </c>
      <c r="I89" s="10">
        <v>0</v>
      </c>
      <c r="J89" s="9">
        <f t="shared" si="1"/>
        <v>0</v>
      </c>
      <c r="K89" s="11">
        <v>166</v>
      </c>
      <c r="L89" s="9">
        <f t="shared" si="5"/>
        <v>167.7685950413223</v>
      </c>
      <c r="M89" s="9">
        <f t="shared" si="6"/>
        <v>239.6694214876033</v>
      </c>
      <c r="N89" s="12">
        <v>290</v>
      </c>
      <c r="O89" s="15"/>
      <c r="P89" s="1"/>
    </row>
    <row r="90" spans="1:16" x14ac:dyDescent="0.2">
      <c r="A90" s="85"/>
      <c r="B90" s="85"/>
      <c r="C90" s="4" t="s">
        <v>217</v>
      </c>
      <c r="D90" s="5" t="s">
        <v>62</v>
      </c>
      <c r="E90" s="13" t="s">
        <v>218</v>
      </c>
      <c r="F90" s="11" t="s">
        <v>72</v>
      </c>
      <c r="G90" s="11">
        <v>278</v>
      </c>
      <c r="H90" s="9">
        <f t="shared" si="0"/>
        <v>336.38</v>
      </c>
      <c r="I90" s="10">
        <v>0</v>
      </c>
      <c r="J90" s="9">
        <f t="shared" si="1"/>
        <v>0</v>
      </c>
      <c r="K90" s="11">
        <v>274</v>
      </c>
      <c r="L90" s="9">
        <f t="shared" si="5"/>
        <v>277.68595041322311</v>
      </c>
      <c r="M90" s="9">
        <f t="shared" si="6"/>
        <v>396.69421487603307</v>
      </c>
      <c r="N90" s="12">
        <v>480</v>
      </c>
      <c r="O90" s="15"/>
      <c r="P90" s="1"/>
    </row>
    <row r="91" spans="1:16" x14ac:dyDescent="0.2">
      <c r="A91" s="86"/>
      <c r="B91" s="86"/>
      <c r="C91" s="4" t="s">
        <v>219</v>
      </c>
      <c r="D91" s="52" t="s">
        <v>163</v>
      </c>
      <c r="E91" s="6" t="s">
        <v>220</v>
      </c>
      <c r="F91" s="7" t="s">
        <v>72</v>
      </c>
      <c r="G91" s="19">
        <v>336</v>
      </c>
      <c r="H91" s="20">
        <f t="shared" si="0"/>
        <v>406.56</v>
      </c>
      <c r="I91" s="10">
        <v>0</v>
      </c>
      <c r="J91" s="9">
        <f t="shared" si="1"/>
        <v>0</v>
      </c>
      <c r="K91" s="7">
        <v>331</v>
      </c>
      <c r="L91" s="9">
        <f t="shared" si="5"/>
        <v>335.5371900826446</v>
      </c>
      <c r="M91" s="9">
        <f t="shared" si="6"/>
        <v>479.3388429752066</v>
      </c>
      <c r="N91" s="12">
        <v>580</v>
      </c>
      <c r="O91" s="15"/>
      <c r="P91" s="1"/>
    </row>
    <row r="92" spans="1:16" x14ac:dyDescent="0.2">
      <c r="A92" s="88" t="s">
        <v>221</v>
      </c>
      <c r="B92" s="84" t="s">
        <v>222</v>
      </c>
      <c r="C92" s="4" t="s">
        <v>223</v>
      </c>
      <c r="D92" s="5" t="s">
        <v>58</v>
      </c>
      <c r="E92" s="13" t="s">
        <v>224</v>
      </c>
      <c r="F92" s="30" t="s">
        <v>59</v>
      </c>
      <c r="G92" s="11">
        <v>139</v>
      </c>
      <c r="H92" s="9">
        <f t="shared" si="0"/>
        <v>168.19</v>
      </c>
      <c r="I92" s="10">
        <v>0</v>
      </c>
      <c r="J92" s="9">
        <f t="shared" si="1"/>
        <v>0</v>
      </c>
      <c r="K92" s="11">
        <v>126.40495867768595</v>
      </c>
      <c r="L92" s="9">
        <f t="shared" si="5"/>
        <v>127.27272727272727</v>
      </c>
      <c r="M92" s="9">
        <f t="shared" si="6"/>
        <v>181.81818181818181</v>
      </c>
      <c r="N92" s="12">
        <v>220</v>
      </c>
      <c r="O92" s="15">
        <f t="shared" ref="O92:O95" si="11">N92*1.1</f>
        <v>242.00000000000003</v>
      </c>
      <c r="P92" s="1"/>
    </row>
    <row r="93" spans="1:16" x14ac:dyDescent="0.2">
      <c r="A93" s="85"/>
      <c r="B93" s="85"/>
      <c r="C93" s="4" t="s">
        <v>225</v>
      </c>
      <c r="D93" s="5" t="s">
        <v>58</v>
      </c>
      <c r="E93" s="13" t="s">
        <v>226</v>
      </c>
      <c r="F93" s="11" t="s">
        <v>88</v>
      </c>
      <c r="G93" s="11">
        <v>139</v>
      </c>
      <c r="H93" s="9">
        <f t="shared" si="0"/>
        <v>168.19</v>
      </c>
      <c r="I93" s="10">
        <v>0</v>
      </c>
      <c r="J93" s="9">
        <f t="shared" si="1"/>
        <v>0</v>
      </c>
      <c r="K93" s="11">
        <v>126.40495867768595</v>
      </c>
      <c r="L93" s="9">
        <f t="shared" si="5"/>
        <v>127.27272727272727</v>
      </c>
      <c r="M93" s="9">
        <f t="shared" si="6"/>
        <v>181.81818181818181</v>
      </c>
      <c r="N93" s="12">
        <v>220</v>
      </c>
      <c r="O93" s="15">
        <f t="shared" si="11"/>
        <v>242.00000000000003</v>
      </c>
      <c r="P93" s="1"/>
    </row>
    <row r="94" spans="1:16" x14ac:dyDescent="0.2">
      <c r="A94" s="85"/>
      <c r="B94" s="85"/>
      <c r="C94" s="4" t="s">
        <v>227</v>
      </c>
      <c r="D94" s="5" t="s">
        <v>58</v>
      </c>
      <c r="E94" s="13" t="s">
        <v>228</v>
      </c>
      <c r="F94" s="30" t="s">
        <v>59</v>
      </c>
      <c r="G94" s="11">
        <v>139</v>
      </c>
      <c r="H94" s="9">
        <f t="shared" si="0"/>
        <v>168.19</v>
      </c>
      <c r="I94" s="10">
        <v>0</v>
      </c>
      <c r="J94" s="9">
        <f t="shared" si="1"/>
        <v>0</v>
      </c>
      <c r="K94" s="11">
        <v>126.40495867768595</v>
      </c>
      <c r="L94" s="9">
        <f t="shared" si="5"/>
        <v>127.27272727272727</v>
      </c>
      <c r="M94" s="9">
        <f t="shared" si="6"/>
        <v>181.81818181818181</v>
      </c>
      <c r="N94" s="12">
        <v>220</v>
      </c>
      <c r="O94" s="15">
        <f t="shared" si="11"/>
        <v>242.00000000000003</v>
      </c>
      <c r="P94" s="1"/>
    </row>
    <row r="95" spans="1:16" x14ac:dyDescent="0.2">
      <c r="A95" s="85"/>
      <c r="B95" s="85"/>
      <c r="C95" s="4" t="s">
        <v>229</v>
      </c>
      <c r="D95" s="5" t="s">
        <v>58</v>
      </c>
      <c r="E95" s="13" t="s">
        <v>230</v>
      </c>
      <c r="F95" s="30" t="s">
        <v>59</v>
      </c>
      <c r="G95" s="11">
        <v>139</v>
      </c>
      <c r="H95" s="9">
        <f t="shared" si="0"/>
        <v>168.19</v>
      </c>
      <c r="I95" s="10">
        <v>0</v>
      </c>
      <c r="J95" s="9">
        <f t="shared" si="1"/>
        <v>0</v>
      </c>
      <c r="K95" s="11">
        <v>126.40495867768595</v>
      </c>
      <c r="L95" s="9">
        <f t="shared" si="5"/>
        <v>127.27272727272727</v>
      </c>
      <c r="M95" s="9">
        <f t="shared" si="6"/>
        <v>181.81818181818181</v>
      </c>
      <c r="N95" s="12">
        <v>220</v>
      </c>
      <c r="O95" s="15">
        <f t="shared" si="11"/>
        <v>242.00000000000003</v>
      </c>
      <c r="P95" s="1"/>
    </row>
    <row r="96" spans="1:16" x14ac:dyDescent="0.2">
      <c r="A96" s="85"/>
      <c r="B96" s="85"/>
      <c r="C96" s="4" t="s">
        <v>223</v>
      </c>
      <c r="D96" s="5" t="s">
        <v>167</v>
      </c>
      <c r="E96" s="13" t="s">
        <v>231</v>
      </c>
      <c r="F96" s="30" t="s">
        <v>59</v>
      </c>
      <c r="G96" s="11">
        <v>364</v>
      </c>
      <c r="H96" s="11">
        <f t="shared" si="0"/>
        <v>440.44</v>
      </c>
      <c r="I96" s="10">
        <v>0</v>
      </c>
      <c r="J96" s="9">
        <f t="shared" si="1"/>
        <v>0</v>
      </c>
      <c r="K96" s="11">
        <v>325.99173553719004</v>
      </c>
      <c r="L96" s="9">
        <f t="shared" si="5"/>
        <v>329.75206611570246</v>
      </c>
      <c r="M96" s="9">
        <f t="shared" si="6"/>
        <v>471.07438016528926</v>
      </c>
      <c r="N96" s="12">
        <v>570</v>
      </c>
      <c r="O96" s="15">
        <v>630</v>
      </c>
      <c r="P96" s="1"/>
    </row>
    <row r="97" spans="1:16" x14ac:dyDescent="0.2">
      <c r="A97" s="85"/>
      <c r="B97" s="85"/>
      <c r="C97" s="4" t="s">
        <v>225</v>
      </c>
      <c r="D97" s="5" t="s">
        <v>167</v>
      </c>
      <c r="E97" s="13" t="s">
        <v>232</v>
      </c>
      <c r="F97" s="11" t="s">
        <v>88</v>
      </c>
      <c r="G97" s="11">
        <v>364</v>
      </c>
      <c r="H97" s="11">
        <f t="shared" si="0"/>
        <v>440.44</v>
      </c>
      <c r="I97" s="10">
        <v>0</v>
      </c>
      <c r="J97" s="9">
        <f t="shared" si="1"/>
        <v>0</v>
      </c>
      <c r="K97" s="11">
        <v>325.99173553719004</v>
      </c>
      <c r="L97" s="9">
        <f t="shared" si="5"/>
        <v>329.75206611570246</v>
      </c>
      <c r="M97" s="9">
        <f t="shared" si="6"/>
        <v>471.07438016528926</v>
      </c>
      <c r="N97" s="12">
        <v>570</v>
      </c>
      <c r="O97" s="15">
        <v>630</v>
      </c>
      <c r="P97" s="1"/>
    </row>
    <row r="98" spans="1:16" x14ac:dyDescent="0.2">
      <c r="A98" s="85"/>
      <c r="B98" s="85"/>
      <c r="C98" s="4" t="s">
        <v>227</v>
      </c>
      <c r="D98" s="5" t="s">
        <v>167</v>
      </c>
      <c r="E98" s="13" t="s">
        <v>233</v>
      </c>
      <c r="F98" s="30" t="s">
        <v>59</v>
      </c>
      <c r="G98" s="11">
        <v>364</v>
      </c>
      <c r="H98" s="11">
        <f t="shared" si="0"/>
        <v>440.44</v>
      </c>
      <c r="I98" s="10">
        <v>0</v>
      </c>
      <c r="J98" s="9">
        <f t="shared" si="1"/>
        <v>0</v>
      </c>
      <c r="K98" s="11">
        <v>325.99173553719004</v>
      </c>
      <c r="L98" s="9">
        <f t="shared" si="5"/>
        <v>329.75206611570246</v>
      </c>
      <c r="M98" s="9">
        <f t="shared" si="6"/>
        <v>471.07438016528926</v>
      </c>
      <c r="N98" s="12">
        <v>570</v>
      </c>
      <c r="O98" s="15">
        <v>630</v>
      </c>
      <c r="P98" s="1"/>
    </row>
    <row r="99" spans="1:16" x14ac:dyDescent="0.2">
      <c r="A99" s="85"/>
      <c r="B99" s="86"/>
      <c r="C99" s="4" t="s">
        <v>229</v>
      </c>
      <c r="D99" s="5" t="s">
        <v>167</v>
      </c>
      <c r="E99" s="13" t="s">
        <v>234</v>
      </c>
      <c r="F99" s="30" t="s">
        <v>59</v>
      </c>
      <c r="G99" s="11">
        <v>364</v>
      </c>
      <c r="H99" s="11">
        <f t="shared" si="0"/>
        <v>440.44</v>
      </c>
      <c r="I99" s="10">
        <v>0</v>
      </c>
      <c r="J99" s="9">
        <f t="shared" si="1"/>
        <v>0</v>
      </c>
      <c r="K99" s="11">
        <v>325.99173553719004</v>
      </c>
      <c r="L99" s="9">
        <f t="shared" si="5"/>
        <v>329.75206611570246</v>
      </c>
      <c r="M99" s="9">
        <f t="shared" si="6"/>
        <v>471.07438016528926</v>
      </c>
      <c r="N99" s="12">
        <v>570</v>
      </c>
      <c r="O99" s="15">
        <v>630</v>
      </c>
      <c r="P99" s="1"/>
    </row>
    <row r="100" spans="1:16" x14ac:dyDescent="0.2">
      <c r="A100" s="85"/>
      <c r="B100" s="84" t="s">
        <v>235</v>
      </c>
      <c r="C100" s="4" t="s">
        <v>236</v>
      </c>
      <c r="D100" s="5" t="s">
        <v>64</v>
      </c>
      <c r="E100" s="13" t="s">
        <v>237</v>
      </c>
      <c r="F100" s="30" t="s">
        <v>59</v>
      </c>
      <c r="G100" s="11">
        <v>104</v>
      </c>
      <c r="H100" s="9">
        <f t="shared" si="0"/>
        <v>125.84</v>
      </c>
      <c r="I100" s="10">
        <v>0</v>
      </c>
      <c r="J100" s="9">
        <f t="shared" si="1"/>
        <v>0</v>
      </c>
      <c r="K100" s="11">
        <v>99.793388429752056</v>
      </c>
      <c r="L100" s="9">
        <f t="shared" si="5"/>
        <v>104.13223140495867</v>
      </c>
      <c r="M100" s="9">
        <f t="shared" si="6"/>
        <v>148.7603305785124</v>
      </c>
      <c r="N100" s="12">
        <v>180</v>
      </c>
      <c r="O100" s="15"/>
      <c r="P100" s="1"/>
    </row>
    <row r="101" spans="1:16" x14ac:dyDescent="0.2">
      <c r="A101" s="85"/>
      <c r="B101" s="85"/>
      <c r="C101" s="4" t="s">
        <v>238</v>
      </c>
      <c r="D101" s="5" t="s">
        <v>64</v>
      </c>
      <c r="E101" s="13" t="s">
        <v>239</v>
      </c>
      <c r="F101" s="30" t="s">
        <v>59</v>
      </c>
      <c r="G101" s="11">
        <v>104</v>
      </c>
      <c r="H101" s="9">
        <f t="shared" si="0"/>
        <v>125.84</v>
      </c>
      <c r="I101" s="10">
        <v>0</v>
      </c>
      <c r="J101" s="9">
        <f t="shared" si="1"/>
        <v>0</v>
      </c>
      <c r="K101" s="11">
        <v>99.793388429752056</v>
      </c>
      <c r="L101" s="9">
        <f t="shared" si="5"/>
        <v>104.13223140495867</v>
      </c>
      <c r="M101" s="9">
        <f t="shared" si="6"/>
        <v>148.7603305785124</v>
      </c>
      <c r="N101" s="12">
        <v>180</v>
      </c>
      <c r="O101" s="15"/>
      <c r="P101" s="1"/>
    </row>
    <row r="102" spans="1:16" x14ac:dyDescent="0.2">
      <c r="A102" s="85"/>
      <c r="B102" s="85"/>
      <c r="C102" s="4" t="s">
        <v>240</v>
      </c>
      <c r="D102" s="5" t="s">
        <v>64</v>
      </c>
      <c r="E102" s="13" t="s">
        <v>241</v>
      </c>
      <c r="F102" s="30" t="s">
        <v>59</v>
      </c>
      <c r="G102" s="11">
        <v>104</v>
      </c>
      <c r="H102" s="9">
        <f t="shared" si="0"/>
        <v>125.84</v>
      </c>
      <c r="I102" s="10">
        <v>0</v>
      </c>
      <c r="J102" s="9">
        <f t="shared" si="1"/>
        <v>0</v>
      </c>
      <c r="K102" s="11">
        <v>99.793388429752056</v>
      </c>
      <c r="L102" s="9">
        <f t="shared" si="5"/>
        <v>104.13223140495867</v>
      </c>
      <c r="M102" s="9">
        <f t="shared" si="6"/>
        <v>148.7603305785124</v>
      </c>
      <c r="N102" s="12">
        <v>180</v>
      </c>
      <c r="O102" s="15"/>
      <c r="P102" s="1"/>
    </row>
    <row r="103" spans="1:16" x14ac:dyDescent="0.2">
      <c r="A103" s="85"/>
      <c r="B103" s="85"/>
      <c r="C103" s="4" t="s">
        <v>242</v>
      </c>
      <c r="D103" s="5" t="s">
        <v>64</v>
      </c>
      <c r="E103" s="13" t="s">
        <v>243</v>
      </c>
      <c r="F103" s="11" t="s">
        <v>88</v>
      </c>
      <c r="G103" s="11">
        <v>104</v>
      </c>
      <c r="H103" s="9">
        <f t="shared" si="0"/>
        <v>125.84</v>
      </c>
      <c r="I103" s="10">
        <v>0</v>
      </c>
      <c r="J103" s="9">
        <f t="shared" si="1"/>
        <v>0</v>
      </c>
      <c r="K103" s="11">
        <v>99.793388429752056</v>
      </c>
      <c r="L103" s="9">
        <f t="shared" si="5"/>
        <v>104.13223140495867</v>
      </c>
      <c r="M103" s="9">
        <f t="shared" si="6"/>
        <v>148.7603305785124</v>
      </c>
      <c r="N103" s="12">
        <v>180</v>
      </c>
      <c r="O103" s="15"/>
      <c r="P103" s="1"/>
    </row>
    <row r="104" spans="1:16" x14ac:dyDescent="0.2">
      <c r="A104" s="85"/>
      <c r="B104" s="86"/>
      <c r="C104" s="4" t="s">
        <v>244</v>
      </c>
      <c r="D104" s="5" t="s">
        <v>64</v>
      </c>
      <c r="E104" s="13" t="s">
        <v>245</v>
      </c>
      <c r="F104" s="30" t="s">
        <v>59</v>
      </c>
      <c r="G104" s="11">
        <v>104</v>
      </c>
      <c r="H104" s="9">
        <f t="shared" si="0"/>
        <v>125.84</v>
      </c>
      <c r="I104" s="10">
        <v>0</v>
      </c>
      <c r="J104" s="9">
        <f t="shared" si="1"/>
        <v>0</v>
      </c>
      <c r="K104" s="11">
        <v>99.793388429752056</v>
      </c>
      <c r="L104" s="9">
        <f t="shared" si="5"/>
        <v>104.13223140495867</v>
      </c>
      <c r="M104" s="9">
        <f t="shared" si="6"/>
        <v>148.7603305785124</v>
      </c>
      <c r="N104" s="12">
        <v>180</v>
      </c>
      <c r="O104" s="15"/>
      <c r="P104" s="1"/>
    </row>
    <row r="105" spans="1:16" x14ac:dyDescent="0.2">
      <c r="A105" s="85"/>
      <c r="B105" s="84" t="s">
        <v>246</v>
      </c>
      <c r="C105" s="4" t="s">
        <v>247</v>
      </c>
      <c r="D105" s="5" t="s">
        <v>163</v>
      </c>
      <c r="E105" s="13" t="s">
        <v>248</v>
      </c>
      <c r="F105" s="11" t="s">
        <v>88</v>
      </c>
      <c r="G105" s="11">
        <v>145</v>
      </c>
      <c r="H105" s="9">
        <f t="shared" si="0"/>
        <v>175.45</v>
      </c>
      <c r="I105" s="10">
        <v>0</v>
      </c>
      <c r="J105" s="9">
        <f t="shared" si="1"/>
        <v>0</v>
      </c>
      <c r="K105" s="9">
        <v>143.18181818181819</v>
      </c>
      <c r="L105" s="9">
        <f t="shared" si="5"/>
        <v>144.62809917355372</v>
      </c>
      <c r="M105" s="9">
        <f t="shared" si="6"/>
        <v>206.61157024793388</v>
      </c>
      <c r="N105" s="21">
        <v>250</v>
      </c>
      <c r="O105" s="15"/>
      <c r="P105" s="1"/>
    </row>
    <row r="106" spans="1:16" x14ac:dyDescent="0.2">
      <c r="A106" s="85"/>
      <c r="B106" s="85"/>
      <c r="C106" s="4" t="s">
        <v>249</v>
      </c>
      <c r="D106" s="5" t="s">
        <v>163</v>
      </c>
      <c r="E106" s="13" t="s">
        <v>250</v>
      </c>
      <c r="F106" s="11" t="s">
        <v>88</v>
      </c>
      <c r="G106" s="11">
        <v>145</v>
      </c>
      <c r="H106" s="9">
        <f t="shared" si="0"/>
        <v>175.45</v>
      </c>
      <c r="I106" s="10">
        <v>0</v>
      </c>
      <c r="J106" s="9">
        <f t="shared" si="1"/>
        <v>0</v>
      </c>
      <c r="K106" s="9">
        <v>143.18181818181819</v>
      </c>
      <c r="L106" s="9">
        <f t="shared" si="5"/>
        <v>144.62809917355372</v>
      </c>
      <c r="M106" s="9">
        <f t="shared" si="6"/>
        <v>206.61157024793388</v>
      </c>
      <c r="N106" s="21">
        <v>250</v>
      </c>
      <c r="O106" s="15"/>
      <c r="P106" s="1"/>
    </row>
    <row r="107" spans="1:16" x14ac:dyDescent="0.2">
      <c r="A107" s="85"/>
      <c r="B107" s="85"/>
      <c r="C107" s="4" t="s">
        <v>251</v>
      </c>
      <c r="D107" s="5" t="s">
        <v>163</v>
      </c>
      <c r="E107" s="13" t="s">
        <v>252</v>
      </c>
      <c r="F107" s="11" t="s">
        <v>88</v>
      </c>
      <c r="G107" s="11">
        <v>145</v>
      </c>
      <c r="H107" s="9">
        <f t="shared" si="0"/>
        <v>175.45</v>
      </c>
      <c r="I107" s="10">
        <v>0</v>
      </c>
      <c r="J107" s="9">
        <f t="shared" si="1"/>
        <v>0</v>
      </c>
      <c r="K107" s="9">
        <v>143.18181818181819</v>
      </c>
      <c r="L107" s="9">
        <f t="shared" si="5"/>
        <v>144.62809917355372</v>
      </c>
      <c r="M107" s="9">
        <f t="shared" si="6"/>
        <v>206.61157024793388</v>
      </c>
      <c r="N107" s="21">
        <v>250</v>
      </c>
      <c r="O107" s="15"/>
      <c r="P107" s="1"/>
    </row>
    <row r="108" spans="1:16" x14ac:dyDescent="0.2">
      <c r="A108" s="85"/>
      <c r="B108" s="85"/>
      <c r="C108" s="4" t="s">
        <v>157</v>
      </c>
      <c r="D108" s="5" t="s">
        <v>163</v>
      </c>
      <c r="E108" s="13" t="s">
        <v>253</v>
      </c>
      <c r="F108" s="11" t="s">
        <v>88</v>
      </c>
      <c r="G108" s="11">
        <v>145</v>
      </c>
      <c r="H108" s="9">
        <f t="shared" si="0"/>
        <v>175.45</v>
      </c>
      <c r="I108" s="10">
        <v>0</v>
      </c>
      <c r="J108" s="9">
        <f t="shared" si="1"/>
        <v>0</v>
      </c>
      <c r="K108" s="9">
        <v>143.18181818181819</v>
      </c>
      <c r="L108" s="9">
        <f t="shared" si="5"/>
        <v>144.62809917355372</v>
      </c>
      <c r="M108" s="9">
        <f t="shared" si="6"/>
        <v>206.61157024793388</v>
      </c>
      <c r="N108" s="21">
        <v>250</v>
      </c>
      <c r="O108" s="15"/>
      <c r="P108" s="1"/>
    </row>
    <row r="109" spans="1:16" x14ac:dyDescent="0.2">
      <c r="A109" s="85"/>
      <c r="B109" s="85"/>
      <c r="C109" s="4" t="s">
        <v>247</v>
      </c>
      <c r="D109" s="5" t="s">
        <v>254</v>
      </c>
      <c r="E109" s="13" t="s">
        <v>255</v>
      </c>
      <c r="F109" s="11" t="s">
        <v>88</v>
      </c>
      <c r="G109" s="11">
        <v>605</v>
      </c>
      <c r="H109" s="9">
        <f t="shared" si="0"/>
        <v>732.05</v>
      </c>
      <c r="I109" s="10">
        <v>0</v>
      </c>
      <c r="J109" s="9">
        <f t="shared" si="1"/>
        <v>0</v>
      </c>
      <c r="K109" s="9">
        <v>604.5454545454545</v>
      </c>
      <c r="L109" s="9">
        <f t="shared" si="5"/>
        <v>604.5454545454545</v>
      </c>
      <c r="M109" s="9">
        <f t="shared" si="6"/>
        <v>863.63636363636363</v>
      </c>
      <c r="N109" s="21">
        <v>1045</v>
      </c>
      <c r="O109" s="15"/>
      <c r="P109" s="1"/>
    </row>
    <row r="110" spans="1:16" x14ac:dyDescent="0.2">
      <c r="A110" s="85"/>
      <c r="B110" s="85"/>
      <c r="C110" s="4" t="s">
        <v>249</v>
      </c>
      <c r="D110" s="5" t="s">
        <v>254</v>
      </c>
      <c r="E110" s="13" t="s">
        <v>256</v>
      </c>
      <c r="F110" s="11" t="s">
        <v>88</v>
      </c>
      <c r="G110" s="11">
        <v>605</v>
      </c>
      <c r="H110" s="9">
        <f t="shared" si="0"/>
        <v>732.05</v>
      </c>
      <c r="I110" s="10">
        <v>0</v>
      </c>
      <c r="J110" s="9">
        <f t="shared" si="1"/>
        <v>0</v>
      </c>
      <c r="K110" s="9">
        <v>604.5454545454545</v>
      </c>
      <c r="L110" s="9">
        <f t="shared" si="5"/>
        <v>604.5454545454545</v>
      </c>
      <c r="M110" s="9">
        <f t="shared" si="6"/>
        <v>863.63636363636363</v>
      </c>
      <c r="N110" s="21">
        <v>1045</v>
      </c>
      <c r="O110" s="15"/>
      <c r="P110" s="1"/>
    </row>
    <row r="111" spans="1:16" x14ac:dyDescent="0.2">
      <c r="A111" s="85"/>
      <c r="B111" s="85"/>
      <c r="C111" s="4" t="s">
        <v>251</v>
      </c>
      <c r="D111" s="5" t="s">
        <v>254</v>
      </c>
      <c r="E111" s="13" t="s">
        <v>257</v>
      </c>
      <c r="F111" s="11" t="s">
        <v>88</v>
      </c>
      <c r="G111" s="11">
        <v>605</v>
      </c>
      <c r="H111" s="9">
        <f t="shared" si="0"/>
        <v>732.05</v>
      </c>
      <c r="I111" s="10">
        <v>0</v>
      </c>
      <c r="J111" s="9">
        <f t="shared" si="1"/>
        <v>0</v>
      </c>
      <c r="K111" s="9">
        <v>604.5454545454545</v>
      </c>
      <c r="L111" s="9">
        <f t="shared" si="5"/>
        <v>604.5454545454545</v>
      </c>
      <c r="M111" s="9">
        <f t="shared" si="6"/>
        <v>863.63636363636363</v>
      </c>
      <c r="N111" s="21">
        <v>1045</v>
      </c>
      <c r="O111" s="15"/>
      <c r="P111" s="1"/>
    </row>
    <row r="112" spans="1:16" x14ac:dyDescent="0.2">
      <c r="A112" s="86"/>
      <c r="B112" s="86"/>
      <c r="C112" s="4" t="s">
        <v>157</v>
      </c>
      <c r="D112" s="5" t="s">
        <v>254</v>
      </c>
      <c r="E112" s="13" t="s">
        <v>258</v>
      </c>
      <c r="F112" s="11" t="s">
        <v>88</v>
      </c>
      <c r="G112" s="11">
        <v>605</v>
      </c>
      <c r="H112" s="9">
        <f t="shared" si="0"/>
        <v>732.05</v>
      </c>
      <c r="I112" s="10">
        <v>0</v>
      </c>
      <c r="J112" s="9">
        <f t="shared" si="1"/>
        <v>0</v>
      </c>
      <c r="K112" s="9">
        <v>604.5454545454545</v>
      </c>
      <c r="L112" s="9">
        <f t="shared" si="5"/>
        <v>604.5454545454545</v>
      </c>
      <c r="M112" s="9">
        <f t="shared" si="6"/>
        <v>863.63636363636363</v>
      </c>
      <c r="N112" s="21">
        <v>1045</v>
      </c>
      <c r="O112" s="15"/>
      <c r="P112" s="1"/>
    </row>
    <row r="113" spans="1:16" x14ac:dyDescent="0.2">
      <c r="A113" s="88" t="s">
        <v>259</v>
      </c>
      <c r="B113" s="43" t="s">
        <v>260</v>
      </c>
      <c r="C113" s="4" t="s">
        <v>261</v>
      </c>
      <c r="D113" s="5" t="s">
        <v>163</v>
      </c>
      <c r="E113" s="13" t="s">
        <v>262</v>
      </c>
      <c r="F113" s="19" t="s">
        <v>72</v>
      </c>
      <c r="G113" s="11">
        <v>237</v>
      </c>
      <c r="H113" s="9">
        <f t="shared" si="0"/>
        <v>286.77</v>
      </c>
      <c r="I113" s="10">
        <v>0</v>
      </c>
      <c r="J113" s="9">
        <f t="shared" si="1"/>
        <v>0</v>
      </c>
      <c r="K113" s="19">
        <v>235.45454545454544</v>
      </c>
      <c r="L113" s="9">
        <f t="shared" si="5"/>
        <v>237.19008264462809</v>
      </c>
      <c r="M113" s="9">
        <f t="shared" si="6"/>
        <v>338.84297520661158</v>
      </c>
      <c r="N113" s="12">
        <v>410</v>
      </c>
      <c r="O113" s="15"/>
      <c r="P113" s="1"/>
    </row>
    <row r="114" spans="1:16" x14ac:dyDescent="0.2">
      <c r="A114" s="85"/>
      <c r="B114" s="43" t="s">
        <v>263</v>
      </c>
      <c r="C114" s="4" t="s">
        <v>264</v>
      </c>
      <c r="D114" s="5" t="s">
        <v>62</v>
      </c>
      <c r="E114" s="13" t="s">
        <v>265</v>
      </c>
      <c r="F114" s="11" t="s">
        <v>72</v>
      </c>
      <c r="G114" s="11">
        <v>156</v>
      </c>
      <c r="H114" s="9">
        <f t="shared" si="0"/>
        <v>188.76</v>
      </c>
      <c r="I114" s="10">
        <v>0</v>
      </c>
      <c r="J114" s="9">
        <f t="shared" si="1"/>
        <v>0</v>
      </c>
      <c r="K114" s="11">
        <v>153.01652892561981</v>
      </c>
      <c r="L114" s="9">
        <f t="shared" si="5"/>
        <v>156.19834710743802</v>
      </c>
      <c r="M114" s="9">
        <f t="shared" si="6"/>
        <v>223.14049586776861</v>
      </c>
      <c r="N114" s="12">
        <v>270</v>
      </c>
      <c r="O114" s="15"/>
      <c r="P114" s="1"/>
    </row>
    <row r="115" spans="1:16" x14ac:dyDescent="0.2">
      <c r="A115" s="85"/>
      <c r="B115" s="84" t="s">
        <v>182</v>
      </c>
      <c r="C115" s="4" t="s">
        <v>266</v>
      </c>
      <c r="D115" s="5" t="s">
        <v>64</v>
      </c>
      <c r="E115" s="13" t="s">
        <v>267</v>
      </c>
      <c r="F115" s="11" t="s">
        <v>59</v>
      </c>
      <c r="G115" s="11">
        <v>95</v>
      </c>
      <c r="H115" s="9">
        <f t="shared" si="0"/>
        <v>114.95</v>
      </c>
      <c r="I115" s="10">
        <v>0</v>
      </c>
      <c r="J115" s="9">
        <f t="shared" si="1"/>
        <v>0</v>
      </c>
      <c r="K115" s="11">
        <v>93.140495867768593</v>
      </c>
      <c r="L115" s="9">
        <f t="shared" si="5"/>
        <v>95.454545454545453</v>
      </c>
      <c r="M115" s="9">
        <f t="shared" si="6"/>
        <v>136.36363636363637</v>
      </c>
      <c r="N115" s="12">
        <v>165</v>
      </c>
      <c r="O115" s="15"/>
      <c r="P115" s="1"/>
    </row>
    <row r="116" spans="1:16" x14ac:dyDescent="0.2">
      <c r="A116" s="85"/>
      <c r="B116" s="85"/>
      <c r="C116" s="4" t="s">
        <v>268</v>
      </c>
      <c r="D116" s="5" t="s">
        <v>64</v>
      </c>
      <c r="E116" s="13" t="s">
        <v>269</v>
      </c>
      <c r="F116" s="11" t="s">
        <v>59</v>
      </c>
      <c r="G116" s="11">
        <v>95</v>
      </c>
      <c r="H116" s="9">
        <f t="shared" si="0"/>
        <v>114.95</v>
      </c>
      <c r="I116" s="10">
        <v>0</v>
      </c>
      <c r="J116" s="9">
        <f t="shared" si="1"/>
        <v>0</v>
      </c>
      <c r="K116" s="11">
        <v>93.140495867768593</v>
      </c>
      <c r="L116" s="9">
        <f t="shared" si="5"/>
        <v>95.454545454545453</v>
      </c>
      <c r="M116" s="9">
        <f t="shared" si="6"/>
        <v>136.36363636363637</v>
      </c>
      <c r="N116" s="12">
        <v>165</v>
      </c>
      <c r="O116" s="15"/>
      <c r="P116" s="1"/>
    </row>
    <row r="117" spans="1:16" x14ac:dyDescent="0.2">
      <c r="A117" s="85"/>
      <c r="B117" s="85"/>
      <c r="C117" s="4" t="s">
        <v>270</v>
      </c>
      <c r="D117" s="5" t="s">
        <v>64</v>
      </c>
      <c r="E117" s="13" t="s">
        <v>271</v>
      </c>
      <c r="F117" s="11" t="s">
        <v>59</v>
      </c>
      <c r="G117" s="11">
        <v>95</v>
      </c>
      <c r="H117" s="9">
        <f t="shared" si="0"/>
        <v>114.95</v>
      </c>
      <c r="I117" s="10">
        <v>0</v>
      </c>
      <c r="J117" s="9">
        <f t="shared" si="1"/>
        <v>0</v>
      </c>
      <c r="K117" s="11">
        <v>93.140495867768593</v>
      </c>
      <c r="L117" s="9">
        <f t="shared" si="5"/>
        <v>95.454545454545453</v>
      </c>
      <c r="M117" s="9">
        <f t="shared" si="6"/>
        <v>136.36363636363637</v>
      </c>
      <c r="N117" s="12">
        <v>165</v>
      </c>
      <c r="O117" s="15"/>
      <c r="P117" s="1"/>
    </row>
    <row r="118" spans="1:16" x14ac:dyDescent="0.2">
      <c r="A118" s="85"/>
      <c r="B118" s="86"/>
      <c r="C118" s="4" t="s">
        <v>272</v>
      </c>
      <c r="D118" s="5" t="s">
        <v>64</v>
      </c>
      <c r="E118" s="13" t="s">
        <v>273</v>
      </c>
      <c r="F118" s="11" t="s">
        <v>59</v>
      </c>
      <c r="G118" s="11">
        <v>95</v>
      </c>
      <c r="H118" s="9">
        <f t="shared" si="0"/>
        <v>114.95</v>
      </c>
      <c r="I118" s="10">
        <v>0</v>
      </c>
      <c r="J118" s="9">
        <f t="shared" si="1"/>
        <v>0</v>
      </c>
      <c r="K118" s="11">
        <v>93.140495867768593</v>
      </c>
      <c r="L118" s="9">
        <f t="shared" si="5"/>
        <v>95.454545454545453</v>
      </c>
      <c r="M118" s="9">
        <f t="shared" si="6"/>
        <v>136.36363636363637</v>
      </c>
      <c r="N118" s="12">
        <v>165</v>
      </c>
      <c r="O118" s="15"/>
      <c r="P118" s="1"/>
    </row>
    <row r="119" spans="1:16" x14ac:dyDescent="0.2">
      <c r="A119" s="85"/>
      <c r="B119" s="43" t="s">
        <v>274</v>
      </c>
      <c r="C119" s="4" t="s">
        <v>275</v>
      </c>
      <c r="D119" s="5" t="s">
        <v>153</v>
      </c>
      <c r="E119" s="13" t="s">
        <v>276</v>
      </c>
      <c r="F119" s="11" t="s">
        <v>59</v>
      </c>
      <c r="G119" s="11">
        <v>110</v>
      </c>
      <c r="H119" s="9">
        <f t="shared" si="0"/>
        <v>133.1</v>
      </c>
      <c r="I119" s="10">
        <v>0</v>
      </c>
      <c r="J119" s="9">
        <f t="shared" si="1"/>
        <v>0</v>
      </c>
      <c r="K119" s="11">
        <v>103.11983471074377</v>
      </c>
      <c r="L119" s="9">
        <f t="shared" si="5"/>
        <v>104.13223140495867</v>
      </c>
      <c r="M119" s="9">
        <f t="shared" si="6"/>
        <v>148.7603305785124</v>
      </c>
      <c r="N119" s="12">
        <v>180</v>
      </c>
      <c r="O119" s="15">
        <v>185</v>
      </c>
      <c r="P119" s="1"/>
    </row>
    <row r="120" spans="1:16" x14ac:dyDescent="0.2">
      <c r="A120" s="85"/>
      <c r="B120" s="84" t="s">
        <v>277</v>
      </c>
      <c r="C120" s="4" t="s">
        <v>278</v>
      </c>
      <c r="D120" s="5" t="s">
        <v>58</v>
      </c>
      <c r="E120" s="13" t="s">
        <v>279</v>
      </c>
      <c r="F120" s="30" t="s">
        <v>59</v>
      </c>
      <c r="G120" s="11">
        <v>139</v>
      </c>
      <c r="H120" s="9">
        <f t="shared" si="0"/>
        <v>168.19</v>
      </c>
      <c r="I120" s="10">
        <v>0</v>
      </c>
      <c r="J120" s="9">
        <f t="shared" si="1"/>
        <v>0</v>
      </c>
      <c r="K120" s="11">
        <v>126.40495867768595</v>
      </c>
      <c r="L120" s="9">
        <f t="shared" si="5"/>
        <v>127.27272727272727</v>
      </c>
      <c r="M120" s="9">
        <f t="shared" si="6"/>
        <v>181.81818181818181</v>
      </c>
      <c r="N120" s="12">
        <v>220</v>
      </c>
      <c r="O120" s="15">
        <f>N120*1.1</f>
        <v>242.00000000000003</v>
      </c>
      <c r="P120" s="1"/>
    </row>
    <row r="121" spans="1:16" x14ac:dyDescent="0.2">
      <c r="A121" s="86"/>
      <c r="B121" s="86"/>
      <c r="C121" s="4" t="s">
        <v>278</v>
      </c>
      <c r="D121" s="5" t="s">
        <v>167</v>
      </c>
      <c r="E121" s="13" t="s">
        <v>280</v>
      </c>
      <c r="F121" s="30" t="s">
        <v>59</v>
      </c>
      <c r="G121" s="11">
        <v>364</v>
      </c>
      <c r="H121" s="11">
        <f t="shared" si="0"/>
        <v>440.44</v>
      </c>
      <c r="I121" s="10">
        <v>0</v>
      </c>
      <c r="J121" s="9">
        <f t="shared" si="1"/>
        <v>0</v>
      </c>
      <c r="K121" s="11">
        <v>325.99173553719004</v>
      </c>
      <c r="L121" s="9">
        <f t="shared" si="5"/>
        <v>329.75206611570246</v>
      </c>
      <c r="M121" s="9">
        <f t="shared" si="6"/>
        <v>471.07438016528926</v>
      </c>
      <c r="N121" s="12">
        <v>570</v>
      </c>
      <c r="O121" s="15"/>
      <c r="P121" s="1"/>
    </row>
    <row r="122" spans="1:16" x14ac:dyDescent="0.2">
      <c r="A122" s="88" t="s">
        <v>281</v>
      </c>
      <c r="B122" s="84" t="s">
        <v>88</v>
      </c>
      <c r="C122" s="4" t="s">
        <v>282</v>
      </c>
      <c r="D122" s="5" t="s">
        <v>153</v>
      </c>
      <c r="E122" s="13" t="s">
        <v>283</v>
      </c>
      <c r="F122" s="11" t="s">
        <v>88</v>
      </c>
      <c r="G122" s="11">
        <v>260</v>
      </c>
      <c r="H122" s="9">
        <f t="shared" si="0"/>
        <v>314.59999999999997</v>
      </c>
      <c r="I122" s="10">
        <v>0</v>
      </c>
      <c r="J122" s="9">
        <f t="shared" si="1"/>
        <v>0</v>
      </c>
      <c r="K122" s="11">
        <v>259.46280991735534</v>
      </c>
      <c r="L122" s="9">
        <f t="shared" si="5"/>
        <v>260.3305785123967</v>
      </c>
      <c r="M122" s="9">
        <f t="shared" si="6"/>
        <v>371.90082644628103</v>
      </c>
      <c r="N122" s="12">
        <v>450</v>
      </c>
      <c r="O122" s="15"/>
      <c r="P122" s="1"/>
    </row>
    <row r="123" spans="1:16" x14ac:dyDescent="0.2">
      <c r="A123" s="85"/>
      <c r="B123" s="85"/>
      <c r="C123" s="4" t="s">
        <v>284</v>
      </c>
      <c r="D123" s="5" t="s">
        <v>285</v>
      </c>
      <c r="E123" s="13" t="s">
        <v>286</v>
      </c>
      <c r="F123" s="11" t="s">
        <v>88</v>
      </c>
      <c r="G123" s="11">
        <v>208</v>
      </c>
      <c r="H123" s="9">
        <f t="shared" si="0"/>
        <v>251.68</v>
      </c>
      <c r="I123" s="10">
        <v>0</v>
      </c>
      <c r="J123" s="9">
        <f t="shared" si="1"/>
        <v>0</v>
      </c>
      <c r="K123" s="11">
        <v>206.23966942148755</v>
      </c>
      <c r="L123" s="9">
        <f t="shared" si="5"/>
        <v>208.26446280991735</v>
      </c>
      <c r="M123" s="9">
        <f t="shared" si="6"/>
        <v>297.52066115702479</v>
      </c>
      <c r="N123" s="12">
        <v>360</v>
      </c>
      <c r="O123" s="15"/>
      <c r="P123" s="1"/>
    </row>
    <row r="124" spans="1:16" x14ac:dyDescent="0.2">
      <c r="A124" s="85"/>
      <c r="B124" s="85"/>
      <c r="C124" s="4" t="s">
        <v>287</v>
      </c>
      <c r="D124" s="5" t="s">
        <v>64</v>
      </c>
      <c r="E124" s="13" t="s">
        <v>288</v>
      </c>
      <c r="F124" s="11" t="s">
        <v>88</v>
      </c>
      <c r="G124" s="11">
        <v>121</v>
      </c>
      <c r="H124" s="9">
        <f t="shared" si="0"/>
        <v>146.41</v>
      </c>
      <c r="I124" s="10">
        <v>0</v>
      </c>
      <c r="J124" s="9">
        <f t="shared" si="1"/>
        <v>0</v>
      </c>
      <c r="K124" s="11">
        <v>119.75206611570246</v>
      </c>
      <c r="L124" s="9">
        <f t="shared" si="5"/>
        <v>121.48760330578511</v>
      </c>
      <c r="M124" s="9">
        <f t="shared" si="6"/>
        <v>173.55371900826447</v>
      </c>
      <c r="N124" s="12">
        <v>210</v>
      </c>
      <c r="O124" s="15"/>
      <c r="P124" s="1"/>
    </row>
    <row r="125" spans="1:16" x14ac:dyDescent="0.2">
      <c r="A125" s="86"/>
      <c r="B125" s="86"/>
      <c r="C125" s="4" t="s">
        <v>289</v>
      </c>
      <c r="D125" s="5" t="s">
        <v>153</v>
      </c>
      <c r="E125" s="13" t="s">
        <v>290</v>
      </c>
      <c r="F125" s="11" t="s">
        <v>88</v>
      </c>
      <c r="G125" s="11">
        <v>139</v>
      </c>
      <c r="H125" s="9">
        <f t="shared" si="0"/>
        <v>168.19</v>
      </c>
      <c r="I125" s="10">
        <v>0</v>
      </c>
      <c r="J125" s="9">
        <f t="shared" si="1"/>
        <v>0</v>
      </c>
      <c r="K125" s="11">
        <v>106.44628099173553</v>
      </c>
      <c r="L125" s="9">
        <f t="shared" si="5"/>
        <v>127.27272727272727</v>
      </c>
      <c r="M125" s="9">
        <f t="shared" si="6"/>
        <v>181.81818181818181</v>
      </c>
      <c r="N125" s="12">
        <v>220</v>
      </c>
      <c r="O125" s="15">
        <v>240</v>
      </c>
      <c r="P125" s="1"/>
    </row>
    <row r="126" spans="1:16" x14ac:dyDescent="0.2">
      <c r="A126" s="84" t="s">
        <v>291</v>
      </c>
      <c r="B126" s="84" t="s">
        <v>88</v>
      </c>
      <c r="C126" s="4" t="s">
        <v>292</v>
      </c>
      <c r="D126" s="5" t="s">
        <v>86</v>
      </c>
      <c r="E126" s="13" t="s">
        <v>293</v>
      </c>
      <c r="F126" s="11" t="s">
        <v>88</v>
      </c>
      <c r="G126" s="11">
        <v>29</v>
      </c>
      <c r="H126" s="9">
        <f t="shared" si="0"/>
        <v>35.089999999999996</v>
      </c>
      <c r="I126" s="10">
        <v>0</v>
      </c>
      <c r="J126" s="9">
        <f t="shared" si="1"/>
        <v>0</v>
      </c>
      <c r="K126" s="9">
        <v>27</v>
      </c>
      <c r="L126" s="9">
        <f t="shared" si="5"/>
        <v>28.925619834710744</v>
      </c>
      <c r="M126" s="9">
        <f t="shared" si="6"/>
        <v>41.32231404958678</v>
      </c>
      <c r="N126" s="12">
        <v>50</v>
      </c>
      <c r="O126" s="15"/>
      <c r="P126" s="1"/>
    </row>
    <row r="127" spans="1:16" x14ac:dyDescent="0.2">
      <c r="A127" s="86"/>
      <c r="B127" s="86"/>
      <c r="C127" s="4" t="s">
        <v>294</v>
      </c>
      <c r="D127" s="5" t="s">
        <v>295</v>
      </c>
      <c r="E127" s="13" t="s">
        <v>296</v>
      </c>
      <c r="F127" s="11" t="s">
        <v>88</v>
      </c>
      <c r="G127" s="11">
        <v>75</v>
      </c>
      <c r="H127" s="9">
        <f t="shared" si="0"/>
        <v>90.75</v>
      </c>
      <c r="I127" s="10">
        <v>0</v>
      </c>
      <c r="J127" s="9">
        <f t="shared" si="1"/>
        <v>0</v>
      </c>
      <c r="K127" s="9">
        <v>73</v>
      </c>
      <c r="L127" s="9">
        <f t="shared" si="5"/>
        <v>75.206611570247929</v>
      </c>
      <c r="M127" s="9">
        <f t="shared" si="6"/>
        <v>107.43801652892563</v>
      </c>
      <c r="N127" s="12">
        <v>130</v>
      </c>
      <c r="O127" s="15"/>
      <c r="P127" s="1"/>
    </row>
    <row r="128" spans="1:16" x14ac:dyDescent="0.2">
      <c r="A128" s="89" t="s">
        <v>297</v>
      </c>
      <c r="B128" s="90" t="s">
        <v>88</v>
      </c>
      <c r="C128" s="53" t="s">
        <v>298</v>
      </c>
      <c r="D128" s="40" t="s">
        <v>86</v>
      </c>
      <c r="E128" s="105">
        <v>8594196842558</v>
      </c>
      <c r="F128" s="47" t="s">
        <v>88</v>
      </c>
      <c r="G128" s="11">
        <v>364</v>
      </c>
      <c r="H128" s="47">
        <f t="shared" si="0"/>
        <v>440.44</v>
      </c>
      <c r="I128" s="10">
        <v>0</v>
      </c>
      <c r="J128" s="9">
        <f t="shared" si="1"/>
        <v>0</v>
      </c>
      <c r="K128" s="8">
        <v>362.72727272727275</v>
      </c>
      <c r="L128" s="9">
        <f t="shared" si="5"/>
        <v>364.46280991735534</v>
      </c>
      <c r="M128" s="9">
        <f t="shared" si="6"/>
        <v>520.6611570247934</v>
      </c>
      <c r="N128" s="12">
        <v>630</v>
      </c>
      <c r="O128" s="15"/>
      <c r="P128" s="54"/>
    </row>
    <row r="129" spans="1:16" x14ac:dyDescent="0.2">
      <c r="A129" s="85"/>
      <c r="B129" s="91"/>
      <c r="C129" s="48" t="s">
        <v>299</v>
      </c>
      <c r="D129" s="49" t="s">
        <v>86</v>
      </c>
      <c r="E129" s="106">
        <v>8594196842503</v>
      </c>
      <c r="F129" s="51" t="s">
        <v>88</v>
      </c>
      <c r="G129" s="11">
        <v>445</v>
      </c>
      <c r="H129" s="51">
        <f t="shared" si="0"/>
        <v>538.44999999999993</v>
      </c>
      <c r="I129" s="10">
        <v>0</v>
      </c>
      <c r="J129" s="9">
        <f t="shared" si="1"/>
        <v>0</v>
      </c>
      <c r="K129" s="8">
        <v>445.4545454545455</v>
      </c>
      <c r="L129" s="9">
        <f t="shared" si="5"/>
        <v>445.45454545454544</v>
      </c>
      <c r="M129" s="9">
        <f t="shared" si="6"/>
        <v>636.36363636363637</v>
      </c>
      <c r="N129" s="12">
        <v>770</v>
      </c>
      <c r="O129" s="15"/>
      <c r="P129" s="54"/>
    </row>
    <row r="130" spans="1:16" x14ac:dyDescent="0.2">
      <c r="A130" s="85"/>
      <c r="B130" s="91"/>
      <c r="C130" s="48" t="s">
        <v>300</v>
      </c>
      <c r="D130" s="49" t="s">
        <v>86</v>
      </c>
      <c r="E130" s="106">
        <v>8594196842534</v>
      </c>
      <c r="F130" s="51" t="s">
        <v>88</v>
      </c>
      <c r="G130" s="11">
        <v>486</v>
      </c>
      <c r="H130" s="51">
        <f t="shared" si="0"/>
        <v>588.05999999999995</v>
      </c>
      <c r="I130" s="10">
        <v>0</v>
      </c>
      <c r="J130" s="9">
        <f t="shared" si="1"/>
        <v>0</v>
      </c>
      <c r="K130" s="8">
        <v>480.4545454545455</v>
      </c>
      <c r="L130" s="9">
        <f t="shared" si="5"/>
        <v>485.95041322314046</v>
      </c>
      <c r="M130" s="9">
        <f t="shared" si="6"/>
        <v>694.21487603305786</v>
      </c>
      <c r="N130" s="12">
        <v>840</v>
      </c>
      <c r="O130" s="15"/>
      <c r="P130" s="54"/>
    </row>
    <row r="131" spans="1:16" x14ac:dyDescent="0.2">
      <c r="A131" s="85"/>
      <c r="B131" s="91"/>
      <c r="C131" s="48" t="s">
        <v>301</v>
      </c>
      <c r="D131" s="49" t="s">
        <v>86</v>
      </c>
      <c r="E131" s="106">
        <v>8594196842541</v>
      </c>
      <c r="F131" s="51" t="s">
        <v>88</v>
      </c>
      <c r="G131" s="11">
        <v>486</v>
      </c>
      <c r="H131" s="51">
        <f t="shared" si="0"/>
        <v>588.05999999999995</v>
      </c>
      <c r="I131" s="10">
        <v>0</v>
      </c>
      <c r="J131" s="9">
        <f t="shared" si="1"/>
        <v>0</v>
      </c>
      <c r="K131" s="28">
        <v>0</v>
      </c>
      <c r="L131" s="9">
        <f t="shared" si="5"/>
        <v>485.95041322314046</v>
      </c>
      <c r="M131" s="9">
        <f t="shared" si="6"/>
        <v>694.21487603305786</v>
      </c>
      <c r="N131" s="12">
        <v>840</v>
      </c>
      <c r="O131" s="15"/>
      <c r="P131" s="54"/>
    </row>
    <row r="132" spans="1:16" x14ac:dyDescent="0.2">
      <c r="A132" s="86"/>
      <c r="B132" s="92"/>
      <c r="C132" s="48" t="s">
        <v>302</v>
      </c>
      <c r="D132" s="49" t="s">
        <v>86</v>
      </c>
      <c r="E132" s="50" t="s">
        <v>303</v>
      </c>
      <c r="F132" s="51" t="s">
        <v>88</v>
      </c>
      <c r="G132" s="11">
        <v>723</v>
      </c>
      <c r="H132" s="55">
        <f t="shared" si="0"/>
        <v>874.82999999999993</v>
      </c>
      <c r="I132" s="56">
        <v>0</v>
      </c>
      <c r="J132" s="57">
        <f t="shared" si="1"/>
        <v>0</v>
      </c>
      <c r="K132" s="58">
        <v>474.09090909090907</v>
      </c>
      <c r="L132" s="57">
        <f t="shared" si="5"/>
        <v>723.14049586776855</v>
      </c>
      <c r="M132" s="57">
        <f t="shared" si="6"/>
        <v>1033.0578512396694</v>
      </c>
      <c r="N132" s="59">
        <v>1250</v>
      </c>
      <c r="O132" s="15"/>
      <c r="P132" s="54" t="s">
        <v>304</v>
      </c>
    </row>
    <row r="133" spans="1:16" x14ac:dyDescent="0.2">
      <c r="A133" s="60"/>
      <c r="B133" s="60"/>
      <c r="C133" s="61"/>
      <c r="D133" s="62"/>
      <c r="E133" s="63"/>
      <c r="F133" s="64"/>
      <c r="G133" s="65"/>
      <c r="H133" s="66" t="s">
        <v>305</v>
      </c>
      <c r="I133" s="67">
        <f t="shared" ref="I133:J133" si="12">SUM(I8:I132)</f>
        <v>0</v>
      </c>
      <c r="J133" s="68">
        <f t="shared" si="12"/>
        <v>0</v>
      </c>
      <c r="K133" s="66"/>
      <c r="L133" s="69"/>
      <c r="M133" s="70"/>
      <c r="N133" s="71"/>
      <c r="O133" s="69"/>
      <c r="P133" s="68">
        <f>J133*1.21</f>
        <v>0</v>
      </c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1:16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1:16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1:16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1:16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1:16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1:16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1:16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1:16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1:16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1:16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1:16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1:16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1:16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1:16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1:16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spans="1:16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spans="1:16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spans="1:16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spans="1:16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1:16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spans="1:16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spans="1:16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spans="1:16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spans="1:16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  <row r="1030" spans="1:16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</row>
  </sheetData>
  <mergeCells count="44">
    <mergeCell ref="B85:B88"/>
    <mergeCell ref="B92:B99"/>
    <mergeCell ref="B100:B104"/>
    <mergeCell ref="B105:B112"/>
    <mergeCell ref="A46:A91"/>
    <mergeCell ref="A92:A112"/>
    <mergeCell ref="B53:B54"/>
    <mergeCell ref="B55:B57"/>
    <mergeCell ref="B59:B62"/>
    <mergeCell ref="B63:B73"/>
    <mergeCell ref="B74:B84"/>
    <mergeCell ref="N6:N7"/>
    <mergeCell ref="A1:J1"/>
    <mergeCell ref="B6:B7"/>
    <mergeCell ref="C6:C7"/>
    <mergeCell ref="D6:D7"/>
    <mergeCell ref="E6:E7"/>
    <mergeCell ref="F6:F7"/>
    <mergeCell ref="J6:J7"/>
    <mergeCell ref="G6:H6"/>
    <mergeCell ref="I6:I7"/>
    <mergeCell ref="K6:K7"/>
    <mergeCell ref="L6:L7"/>
    <mergeCell ref="M6:M7"/>
    <mergeCell ref="B89:B91"/>
    <mergeCell ref="A128:A132"/>
    <mergeCell ref="B128:B132"/>
    <mergeCell ref="A113:A121"/>
    <mergeCell ref="B115:B118"/>
    <mergeCell ref="B120:B121"/>
    <mergeCell ref="A122:A125"/>
    <mergeCell ref="B122:B125"/>
    <mergeCell ref="A126:A127"/>
    <mergeCell ref="B126:B127"/>
    <mergeCell ref="B24:B30"/>
    <mergeCell ref="B46:B51"/>
    <mergeCell ref="A6:A7"/>
    <mergeCell ref="A8:A23"/>
    <mergeCell ref="B8:B15"/>
    <mergeCell ref="B16:B23"/>
    <mergeCell ref="A24:A30"/>
    <mergeCell ref="A31:A45"/>
    <mergeCell ref="B31:B36"/>
    <mergeCell ref="B37:B45"/>
  </mergeCells>
  <printOptions horizontalCentered="1"/>
  <pageMargins left="0.25" right="0.25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978"/>
  <sheetViews>
    <sheetView tabSelected="1" workbookViewId="0">
      <selection activeCell="N34" sqref="N34"/>
    </sheetView>
  </sheetViews>
  <sheetFormatPr baseColWidth="10" defaultColWidth="12.6640625" defaultRowHeight="15.75" customHeight="1" x14ac:dyDescent="0.15"/>
  <cols>
    <col min="1" max="1" width="14.5" customWidth="1"/>
    <col min="2" max="2" width="18.1640625" customWidth="1"/>
    <col min="3" max="3" width="39.6640625" customWidth="1"/>
    <col min="4" max="4" width="8.6640625" customWidth="1"/>
    <col min="5" max="5" width="16.5" customWidth="1"/>
    <col min="7" max="7" width="7.83203125" customWidth="1"/>
    <col min="8" max="8" width="7.6640625" customWidth="1"/>
    <col min="9" max="9" width="9.6640625" bestFit="1" customWidth="1"/>
  </cols>
  <sheetData>
    <row r="1" spans="1:19" ht="16" x14ac:dyDescent="0.2">
      <c r="A1" s="96" t="s">
        <v>306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1"/>
      <c r="M1" s="1"/>
      <c r="N1" s="1"/>
      <c r="O1" s="1"/>
      <c r="P1" s="1"/>
      <c r="Q1" s="1"/>
      <c r="R1" s="1"/>
      <c r="S1" s="1"/>
    </row>
    <row r="2" spans="1:19" ht="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" x14ac:dyDescent="0.2">
      <c r="A3" s="1"/>
      <c r="B3" s="2" t="s">
        <v>1</v>
      </c>
      <c r="C3" s="102"/>
      <c r="D3" s="97"/>
      <c r="E3" s="97"/>
      <c r="F3" s="97"/>
      <c r="G3" s="9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4" x14ac:dyDescent="0.2">
      <c r="A4" s="1"/>
      <c r="B4" s="2" t="s">
        <v>2</v>
      </c>
      <c r="C4" s="102"/>
      <c r="D4" s="97"/>
      <c r="E4" s="97"/>
      <c r="F4" s="97"/>
      <c r="G4" s="9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" x14ac:dyDescent="0.2">
      <c r="A6" s="87" t="s">
        <v>3</v>
      </c>
      <c r="B6" s="87" t="s">
        <v>4</v>
      </c>
      <c r="C6" s="87" t="s">
        <v>5</v>
      </c>
      <c r="D6" s="87" t="s">
        <v>6</v>
      </c>
      <c r="E6" s="87" t="s">
        <v>307</v>
      </c>
      <c r="F6" s="87" t="s">
        <v>7</v>
      </c>
      <c r="G6" s="87" t="s">
        <v>8</v>
      </c>
      <c r="H6" s="93" t="s">
        <v>9</v>
      </c>
      <c r="I6" s="94"/>
      <c r="J6" s="95" t="s">
        <v>10</v>
      </c>
      <c r="K6" s="95" t="s">
        <v>11</v>
      </c>
      <c r="L6" s="1"/>
      <c r="M6" s="1"/>
      <c r="N6" s="1"/>
      <c r="O6" s="1"/>
      <c r="P6" s="1"/>
      <c r="Q6" s="1"/>
      <c r="R6" s="1"/>
      <c r="S6" s="1"/>
    </row>
    <row r="7" spans="1:19" ht="14" x14ac:dyDescent="0.2">
      <c r="A7" s="86"/>
      <c r="B7" s="86"/>
      <c r="C7" s="86"/>
      <c r="D7" s="86"/>
      <c r="E7" s="86"/>
      <c r="F7" s="86"/>
      <c r="G7" s="86"/>
      <c r="H7" s="3" t="s">
        <v>16</v>
      </c>
      <c r="I7" s="3" t="s">
        <v>17</v>
      </c>
      <c r="J7" s="86"/>
      <c r="K7" s="86"/>
      <c r="L7" s="1"/>
      <c r="M7" s="1"/>
      <c r="N7" s="1"/>
      <c r="O7" s="1"/>
      <c r="P7" s="1"/>
      <c r="Q7" s="1"/>
      <c r="R7" s="1"/>
      <c r="S7" s="1"/>
    </row>
    <row r="8" spans="1:19" ht="15" x14ac:dyDescent="0.2">
      <c r="A8" s="88" t="s">
        <v>73</v>
      </c>
      <c r="B8" s="84" t="s">
        <v>91</v>
      </c>
      <c r="C8" s="4" t="s">
        <v>95</v>
      </c>
      <c r="D8" s="5" t="s">
        <v>62</v>
      </c>
      <c r="E8" s="13" t="s">
        <v>308</v>
      </c>
      <c r="F8" s="108" t="s">
        <v>309</v>
      </c>
      <c r="G8" s="11" t="s">
        <v>72</v>
      </c>
      <c r="H8" s="11">
        <v>237</v>
      </c>
      <c r="I8" s="107">
        <v>286.77</v>
      </c>
      <c r="J8" s="10">
        <v>0</v>
      </c>
      <c r="K8" s="9">
        <f>H8*J8</f>
        <v>0</v>
      </c>
      <c r="L8" s="1"/>
      <c r="M8" s="1"/>
      <c r="N8" s="1"/>
      <c r="O8" s="1"/>
      <c r="P8" s="1"/>
      <c r="Q8" s="1"/>
      <c r="R8" s="1"/>
      <c r="S8" s="1"/>
    </row>
    <row r="9" spans="1:19" ht="15" x14ac:dyDescent="0.2">
      <c r="A9" s="85"/>
      <c r="B9" s="85"/>
      <c r="C9" s="4" t="s">
        <v>97</v>
      </c>
      <c r="D9" s="5" t="s">
        <v>62</v>
      </c>
      <c r="E9" s="13" t="s">
        <v>308</v>
      </c>
      <c r="F9" s="108" t="s">
        <v>310</v>
      </c>
      <c r="G9" s="11" t="s">
        <v>59</v>
      </c>
      <c r="H9" s="11">
        <v>208</v>
      </c>
      <c r="I9" s="107">
        <v>251.68</v>
      </c>
      <c r="J9" s="10">
        <v>0</v>
      </c>
      <c r="K9" s="9">
        <f t="shared" ref="K9:K72" si="0">H9*J9</f>
        <v>0</v>
      </c>
      <c r="L9" s="1"/>
      <c r="M9" s="1"/>
      <c r="N9" s="1"/>
      <c r="O9" s="1"/>
      <c r="P9" s="1"/>
      <c r="Q9" s="1"/>
      <c r="R9" s="1"/>
      <c r="S9" s="1"/>
    </row>
    <row r="10" spans="1:19" ht="15" x14ac:dyDescent="0.2">
      <c r="A10" s="85"/>
      <c r="B10" s="85"/>
      <c r="C10" s="4" t="s">
        <v>102</v>
      </c>
      <c r="D10" s="5" t="s">
        <v>62</v>
      </c>
      <c r="E10" s="13" t="s">
        <v>308</v>
      </c>
      <c r="F10" s="108" t="s">
        <v>311</v>
      </c>
      <c r="G10" s="11" t="s">
        <v>59</v>
      </c>
      <c r="H10" s="11">
        <v>208</v>
      </c>
      <c r="I10" s="107">
        <v>251.68</v>
      </c>
      <c r="J10" s="10">
        <v>0</v>
      </c>
      <c r="K10" s="9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" x14ac:dyDescent="0.2">
      <c r="A11" s="85"/>
      <c r="B11" s="85"/>
      <c r="C11" s="4" t="s">
        <v>104</v>
      </c>
      <c r="D11" s="5" t="s">
        <v>62</v>
      </c>
      <c r="E11" s="13" t="s">
        <v>308</v>
      </c>
      <c r="F11" s="108" t="s">
        <v>312</v>
      </c>
      <c r="G11" s="11" t="s">
        <v>59</v>
      </c>
      <c r="H11" s="11">
        <v>243</v>
      </c>
      <c r="I11" s="107">
        <v>294.02999999999997</v>
      </c>
      <c r="J11" s="10">
        <v>0</v>
      </c>
      <c r="K11" s="9">
        <f t="shared" si="0"/>
        <v>0</v>
      </c>
      <c r="L11" s="1"/>
      <c r="M11" s="1"/>
      <c r="N11" s="1"/>
      <c r="O11" s="1"/>
      <c r="P11" s="1"/>
      <c r="Q11" s="1"/>
      <c r="R11" s="1"/>
      <c r="S11" s="1"/>
    </row>
    <row r="12" spans="1:19" ht="15" x14ac:dyDescent="0.2">
      <c r="A12" s="86"/>
      <c r="B12" s="86"/>
      <c r="C12" s="4" t="s">
        <v>106</v>
      </c>
      <c r="D12" s="5" t="s">
        <v>62</v>
      </c>
      <c r="E12" s="13" t="s">
        <v>308</v>
      </c>
      <c r="F12" s="108" t="s">
        <v>313</v>
      </c>
      <c r="G12" s="11" t="s">
        <v>72</v>
      </c>
      <c r="H12" s="11">
        <v>266</v>
      </c>
      <c r="I12" s="107">
        <v>321.86</v>
      </c>
      <c r="J12" s="10">
        <v>0</v>
      </c>
      <c r="K12" s="9">
        <f t="shared" si="0"/>
        <v>0</v>
      </c>
      <c r="L12" s="1"/>
      <c r="M12" s="1"/>
      <c r="N12" s="1"/>
      <c r="O12" s="1"/>
      <c r="P12" s="1"/>
      <c r="Q12" s="1"/>
      <c r="R12" s="1"/>
      <c r="S12" s="1"/>
    </row>
    <row r="13" spans="1:19" ht="15" x14ac:dyDescent="0.2">
      <c r="A13" s="88" t="s">
        <v>114</v>
      </c>
      <c r="B13" s="84" t="s">
        <v>115</v>
      </c>
      <c r="C13" s="4" t="s">
        <v>116</v>
      </c>
      <c r="D13" s="27" t="s">
        <v>62</v>
      </c>
      <c r="E13" s="13" t="s">
        <v>308</v>
      </c>
      <c r="F13" s="108" t="s">
        <v>314</v>
      </c>
      <c r="G13" s="28" t="s">
        <v>59</v>
      </c>
      <c r="H13" s="11">
        <v>110</v>
      </c>
      <c r="I13" s="107">
        <v>133.1</v>
      </c>
      <c r="J13" s="10">
        <v>0</v>
      </c>
      <c r="K13" s="9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" x14ac:dyDescent="0.2">
      <c r="A14" s="85"/>
      <c r="B14" s="85"/>
      <c r="C14" s="4" t="s">
        <v>119</v>
      </c>
      <c r="D14" s="5" t="s">
        <v>76</v>
      </c>
      <c r="E14" s="13" t="s">
        <v>308</v>
      </c>
      <c r="F14" s="108" t="s">
        <v>315</v>
      </c>
      <c r="G14" s="11" t="s">
        <v>72</v>
      </c>
      <c r="H14" s="11">
        <v>220</v>
      </c>
      <c r="I14" s="107">
        <v>266.2</v>
      </c>
      <c r="J14" s="10">
        <v>0</v>
      </c>
      <c r="K14" s="9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30" x14ac:dyDescent="0.2">
      <c r="A15" s="85"/>
      <c r="B15" s="86"/>
      <c r="C15" s="16" t="s">
        <v>316</v>
      </c>
      <c r="D15" s="72" t="s">
        <v>122</v>
      </c>
      <c r="E15" s="18" t="s">
        <v>317</v>
      </c>
      <c r="F15" s="109" t="s">
        <v>318</v>
      </c>
      <c r="G15" s="73" t="s">
        <v>72</v>
      </c>
      <c r="H15" s="19">
        <v>170</v>
      </c>
      <c r="I15" s="107">
        <v>205.7</v>
      </c>
      <c r="J15" s="74">
        <v>0</v>
      </c>
      <c r="K15" s="20">
        <f t="shared" si="0"/>
        <v>0</v>
      </c>
      <c r="L15" s="1"/>
      <c r="M15" s="1"/>
      <c r="N15" s="1"/>
      <c r="O15" s="1"/>
      <c r="P15" s="1"/>
      <c r="Q15" s="1"/>
      <c r="R15" s="1"/>
      <c r="S15" s="1"/>
    </row>
    <row r="16" spans="1:19" ht="15" x14ac:dyDescent="0.2">
      <c r="A16" s="85"/>
      <c r="B16" s="43" t="s">
        <v>131</v>
      </c>
      <c r="C16" s="4" t="s">
        <v>132</v>
      </c>
      <c r="D16" s="5" t="s">
        <v>76</v>
      </c>
      <c r="E16" s="13" t="s">
        <v>308</v>
      </c>
      <c r="F16" s="108" t="s">
        <v>133</v>
      </c>
      <c r="G16" s="11" t="s">
        <v>59</v>
      </c>
      <c r="H16" s="11">
        <v>196</v>
      </c>
      <c r="I16" s="107">
        <v>237.16</v>
      </c>
      <c r="J16" s="10">
        <v>0</v>
      </c>
      <c r="K16" s="9">
        <f t="shared" si="0"/>
        <v>0</v>
      </c>
      <c r="L16" s="1"/>
      <c r="M16" s="1"/>
      <c r="N16" s="1"/>
      <c r="O16" s="1"/>
      <c r="P16" s="1"/>
      <c r="Q16" s="1"/>
      <c r="R16" s="1"/>
      <c r="S16" s="1"/>
    </row>
    <row r="17" spans="1:19" ht="15" x14ac:dyDescent="0.2">
      <c r="A17" s="85"/>
      <c r="B17" s="84" t="s">
        <v>134</v>
      </c>
      <c r="C17" s="4" t="s">
        <v>319</v>
      </c>
      <c r="D17" s="5" t="s">
        <v>136</v>
      </c>
      <c r="E17" s="13" t="s">
        <v>317</v>
      </c>
      <c r="F17" s="108" t="s">
        <v>320</v>
      </c>
      <c r="G17" s="11" t="s">
        <v>88</v>
      </c>
      <c r="H17" s="9">
        <v>83</v>
      </c>
      <c r="I17" s="107">
        <v>100.42999999999999</v>
      </c>
      <c r="J17" s="10">
        <v>0</v>
      </c>
      <c r="K17" s="9">
        <f t="shared" si="0"/>
        <v>0</v>
      </c>
      <c r="L17" s="1"/>
      <c r="M17" s="1"/>
      <c r="N17" s="1"/>
      <c r="O17" s="1"/>
      <c r="P17" s="1"/>
      <c r="Q17" s="1"/>
      <c r="R17" s="1"/>
      <c r="S17" s="1"/>
    </row>
    <row r="18" spans="1:19" ht="15" x14ac:dyDescent="0.2">
      <c r="A18" s="85"/>
      <c r="B18" s="86"/>
      <c r="C18" s="4" t="s">
        <v>321</v>
      </c>
      <c r="D18" s="5" t="s">
        <v>136</v>
      </c>
      <c r="E18" s="13" t="s">
        <v>317</v>
      </c>
      <c r="F18" s="108" t="s">
        <v>322</v>
      </c>
      <c r="G18" s="11" t="s">
        <v>88</v>
      </c>
      <c r="H18" s="9">
        <v>83</v>
      </c>
      <c r="I18" s="107">
        <v>100.42999999999999</v>
      </c>
      <c r="J18" s="10">
        <v>0</v>
      </c>
      <c r="K18" s="9">
        <f t="shared" si="0"/>
        <v>0</v>
      </c>
      <c r="L18" s="1"/>
      <c r="M18" s="1"/>
      <c r="N18" s="1"/>
      <c r="O18" s="1"/>
      <c r="P18" s="1"/>
      <c r="Q18" s="1"/>
      <c r="R18" s="1"/>
      <c r="S18" s="1"/>
    </row>
    <row r="19" spans="1:19" ht="15" x14ac:dyDescent="0.2">
      <c r="A19" s="85"/>
      <c r="B19" s="84" t="s">
        <v>140</v>
      </c>
      <c r="C19" s="4" t="s">
        <v>141</v>
      </c>
      <c r="D19" s="5" t="s">
        <v>323</v>
      </c>
      <c r="E19" s="13" t="s">
        <v>324</v>
      </c>
      <c r="F19" s="108" t="s">
        <v>325</v>
      </c>
      <c r="G19" s="44" t="s">
        <v>143</v>
      </c>
      <c r="H19" s="11">
        <v>2530</v>
      </c>
      <c r="I19" s="107">
        <v>3061.2999999999997</v>
      </c>
      <c r="J19" s="10">
        <v>0</v>
      </c>
      <c r="K19" s="9">
        <f t="shared" si="0"/>
        <v>0</v>
      </c>
      <c r="L19" s="1"/>
      <c r="M19" s="1"/>
      <c r="N19" s="1"/>
      <c r="O19" s="1"/>
      <c r="P19" s="1"/>
      <c r="Q19" s="1"/>
      <c r="R19" s="1"/>
      <c r="S19" s="1"/>
    </row>
    <row r="20" spans="1:19" ht="15" x14ac:dyDescent="0.2">
      <c r="A20" s="85"/>
      <c r="B20" s="85"/>
      <c r="C20" s="4" t="s">
        <v>144</v>
      </c>
      <c r="D20" s="5" t="s">
        <v>323</v>
      </c>
      <c r="E20" s="13" t="s">
        <v>324</v>
      </c>
      <c r="F20" s="108" t="s">
        <v>326</v>
      </c>
      <c r="G20" s="44" t="s">
        <v>143</v>
      </c>
      <c r="H20" s="11">
        <v>2530</v>
      </c>
      <c r="I20" s="107">
        <v>3061.2999999999997</v>
      </c>
      <c r="J20" s="10">
        <v>0</v>
      </c>
      <c r="K20" s="9">
        <f t="shared" si="0"/>
        <v>0</v>
      </c>
      <c r="L20" s="1"/>
      <c r="M20" s="1"/>
      <c r="N20" s="1"/>
      <c r="O20" s="1"/>
      <c r="P20" s="1"/>
      <c r="Q20" s="1"/>
      <c r="R20" s="1"/>
      <c r="S20" s="1"/>
    </row>
    <row r="21" spans="1:19" ht="15" x14ac:dyDescent="0.2">
      <c r="A21" s="85"/>
      <c r="B21" s="85"/>
      <c r="C21" s="4" t="s">
        <v>146</v>
      </c>
      <c r="D21" s="5" t="s">
        <v>323</v>
      </c>
      <c r="E21" s="13" t="s">
        <v>324</v>
      </c>
      <c r="F21" s="108" t="s">
        <v>327</v>
      </c>
      <c r="G21" s="44" t="s">
        <v>143</v>
      </c>
      <c r="H21" s="11">
        <v>2530</v>
      </c>
      <c r="I21" s="107">
        <v>3061.2999999999997</v>
      </c>
      <c r="J21" s="10">
        <v>0</v>
      </c>
      <c r="K21" s="9">
        <f t="shared" si="0"/>
        <v>0</v>
      </c>
      <c r="L21" s="1"/>
      <c r="M21" s="1"/>
      <c r="N21" s="1"/>
      <c r="O21" s="1"/>
      <c r="P21" s="1"/>
      <c r="Q21" s="1"/>
      <c r="R21" s="1"/>
      <c r="S21" s="1"/>
    </row>
    <row r="22" spans="1:19" ht="15" x14ac:dyDescent="0.2">
      <c r="A22" s="85"/>
      <c r="B22" s="86"/>
      <c r="C22" s="4" t="s">
        <v>328</v>
      </c>
      <c r="D22" s="5" t="s">
        <v>86</v>
      </c>
      <c r="E22" s="13" t="s">
        <v>308</v>
      </c>
      <c r="F22" s="108" t="s">
        <v>329</v>
      </c>
      <c r="G22" s="11" t="s">
        <v>88</v>
      </c>
      <c r="H22" s="11">
        <v>40</v>
      </c>
      <c r="I22" s="107">
        <v>48.4</v>
      </c>
      <c r="J22" s="10">
        <v>0</v>
      </c>
      <c r="K22" s="9">
        <f t="shared" si="0"/>
        <v>0</v>
      </c>
      <c r="L22" s="1"/>
      <c r="M22" s="1"/>
      <c r="N22" s="1"/>
      <c r="O22" s="1"/>
      <c r="P22" s="1"/>
      <c r="Q22" s="1"/>
      <c r="R22" s="1"/>
      <c r="S22" s="1"/>
    </row>
    <row r="23" spans="1:19" ht="15" x14ac:dyDescent="0.2">
      <c r="A23" s="85"/>
      <c r="B23" s="84" t="s">
        <v>151</v>
      </c>
      <c r="C23" s="4" t="s">
        <v>152</v>
      </c>
      <c r="D23" s="5" t="s">
        <v>330</v>
      </c>
      <c r="E23" s="13" t="s">
        <v>324</v>
      </c>
      <c r="F23" s="108" t="s">
        <v>331</v>
      </c>
      <c r="G23" s="11" t="s">
        <v>59</v>
      </c>
      <c r="H23" s="11">
        <v>1010</v>
      </c>
      <c r="I23" s="107">
        <v>1222.0999999999999</v>
      </c>
      <c r="J23" s="10">
        <v>0</v>
      </c>
      <c r="K23" s="9">
        <f t="shared" si="0"/>
        <v>0</v>
      </c>
      <c r="L23" s="1"/>
      <c r="M23" s="1"/>
      <c r="N23" s="1"/>
      <c r="O23" s="1"/>
      <c r="P23" s="1"/>
      <c r="Q23" s="1"/>
      <c r="R23" s="1"/>
      <c r="S23" s="1"/>
    </row>
    <row r="24" spans="1:19" ht="15" x14ac:dyDescent="0.2">
      <c r="A24" s="85"/>
      <c r="B24" s="85"/>
      <c r="C24" s="4" t="s">
        <v>155</v>
      </c>
      <c r="D24" s="5" t="s">
        <v>330</v>
      </c>
      <c r="E24" s="13" t="s">
        <v>324</v>
      </c>
      <c r="F24" s="108" t="s">
        <v>332</v>
      </c>
      <c r="G24" s="11" t="s">
        <v>59</v>
      </c>
      <c r="H24" s="11">
        <v>1230</v>
      </c>
      <c r="I24" s="107">
        <v>1488.3</v>
      </c>
      <c r="J24" s="10">
        <v>0</v>
      </c>
      <c r="K24" s="9">
        <f t="shared" si="0"/>
        <v>0</v>
      </c>
      <c r="L24" s="1"/>
      <c r="M24" s="1"/>
      <c r="N24" s="1"/>
      <c r="O24" s="1"/>
      <c r="P24" s="1"/>
      <c r="Q24" s="1"/>
      <c r="R24" s="1"/>
      <c r="S24" s="1"/>
    </row>
    <row r="25" spans="1:19" ht="15" x14ac:dyDescent="0.2">
      <c r="A25" s="85"/>
      <c r="B25" s="85"/>
      <c r="C25" s="4" t="s">
        <v>157</v>
      </c>
      <c r="D25" s="5" t="s">
        <v>330</v>
      </c>
      <c r="E25" s="13" t="s">
        <v>324</v>
      </c>
      <c r="F25" s="108" t="s">
        <v>333</v>
      </c>
      <c r="G25" s="11" t="s">
        <v>59</v>
      </c>
      <c r="H25" s="11">
        <v>1010</v>
      </c>
      <c r="I25" s="107">
        <v>1222.0999999999999</v>
      </c>
      <c r="J25" s="10">
        <v>0</v>
      </c>
      <c r="K25" s="9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" x14ac:dyDescent="0.2">
      <c r="A26" s="85"/>
      <c r="B26" s="86"/>
      <c r="C26" s="4" t="s">
        <v>159</v>
      </c>
      <c r="D26" s="5" t="s">
        <v>330</v>
      </c>
      <c r="E26" s="13" t="s">
        <v>324</v>
      </c>
      <c r="F26" s="108" t="s">
        <v>334</v>
      </c>
      <c r="G26" s="11" t="s">
        <v>59</v>
      </c>
      <c r="H26" s="11">
        <v>1230</v>
      </c>
      <c r="I26" s="107">
        <v>1488.3</v>
      </c>
      <c r="J26" s="10">
        <v>0</v>
      </c>
      <c r="K26" s="9">
        <f t="shared" si="0"/>
        <v>0</v>
      </c>
      <c r="L26" s="1"/>
      <c r="M26" s="1"/>
      <c r="N26" s="1"/>
      <c r="O26" s="1"/>
      <c r="P26" s="1"/>
      <c r="Q26" s="1"/>
      <c r="R26" s="1"/>
      <c r="S26" s="1"/>
    </row>
    <row r="27" spans="1:19" ht="14" x14ac:dyDescent="0.2">
      <c r="A27" s="85"/>
      <c r="B27" s="84" t="s">
        <v>161</v>
      </c>
      <c r="C27" s="101" t="s">
        <v>165</v>
      </c>
      <c r="D27" s="75" t="s">
        <v>323</v>
      </c>
      <c r="E27" s="13" t="s">
        <v>324</v>
      </c>
      <c r="F27" s="110" t="s">
        <v>168</v>
      </c>
      <c r="G27" s="44" t="s">
        <v>59</v>
      </c>
      <c r="H27" s="44">
        <v>654</v>
      </c>
      <c r="I27" s="107">
        <v>791.34</v>
      </c>
      <c r="J27" s="10">
        <v>0</v>
      </c>
      <c r="K27" s="9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4" x14ac:dyDescent="0.2">
      <c r="A28" s="85"/>
      <c r="B28" s="85"/>
      <c r="C28" s="86"/>
      <c r="D28" s="76" t="s">
        <v>335</v>
      </c>
      <c r="E28" s="77" t="s">
        <v>336</v>
      </c>
      <c r="F28" s="111" t="s">
        <v>166</v>
      </c>
      <c r="G28" s="46" t="s">
        <v>59</v>
      </c>
      <c r="H28" s="46">
        <v>2900</v>
      </c>
      <c r="I28" s="107">
        <v>3509</v>
      </c>
      <c r="J28" s="10">
        <v>0</v>
      </c>
      <c r="K28" s="9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4" x14ac:dyDescent="0.2">
      <c r="A29" s="85"/>
      <c r="B29" s="85"/>
      <c r="C29" s="101" t="s">
        <v>337</v>
      </c>
      <c r="D29" s="75" t="s">
        <v>323</v>
      </c>
      <c r="E29" s="13" t="s">
        <v>324</v>
      </c>
      <c r="F29" s="108" t="s">
        <v>170</v>
      </c>
      <c r="G29" s="46"/>
      <c r="H29" s="46">
        <v>318</v>
      </c>
      <c r="I29" s="107">
        <v>384.78</v>
      </c>
      <c r="J29" s="10">
        <v>0</v>
      </c>
      <c r="K29" s="9">
        <f t="shared" si="0"/>
        <v>0</v>
      </c>
      <c r="L29" s="1"/>
      <c r="M29" s="1"/>
      <c r="N29" s="1"/>
      <c r="O29" s="1"/>
      <c r="P29" s="1"/>
      <c r="Q29" s="1"/>
      <c r="R29" s="1"/>
      <c r="S29" s="1"/>
    </row>
    <row r="30" spans="1:19" ht="14" x14ac:dyDescent="0.2">
      <c r="A30" s="85"/>
      <c r="B30" s="85"/>
      <c r="C30" s="86"/>
      <c r="D30" s="5" t="s">
        <v>335</v>
      </c>
      <c r="E30" s="77" t="s">
        <v>336</v>
      </c>
      <c r="F30" s="108" t="s">
        <v>338</v>
      </c>
      <c r="G30" s="46"/>
      <c r="H30" s="46">
        <v>1210</v>
      </c>
      <c r="I30" s="107">
        <v>1464.1</v>
      </c>
      <c r="J30" s="10">
        <v>0</v>
      </c>
      <c r="K30" s="9">
        <f t="shared" si="0"/>
        <v>0</v>
      </c>
      <c r="L30" s="1"/>
      <c r="M30" s="1"/>
      <c r="N30" s="1"/>
      <c r="O30" s="1"/>
      <c r="P30" s="1"/>
      <c r="Q30" s="1"/>
      <c r="R30" s="1"/>
      <c r="S30" s="1"/>
    </row>
    <row r="31" spans="1:19" ht="14" x14ac:dyDescent="0.2">
      <c r="A31" s="85"/>
      <c r="B31" s="85"/>
      <c r="C31" s="101" t="s">
        <v>339</v>
      </c>
      <c r="D31" s="75" t="s">
        <v>323</v>
      </c>
      <c r="E31" s="13" t="s">
        <v>324</v>
      </c>
      <c r="F31" s="108" t="s">
        <v>173</v>
      </c>
      <c r="G31" s="46" t="s">
        <v>59</v>
      </c>
      <c r="H31" s="46">
        <v>318</v>
      </c>
      <c r="I31" s="107">
        <v>384.78</v>
      </c>
      <c r="J31" s="10">
        <v>0</v>
      </c>
      <c r="K31" s="9">
        <f t="shared" si="0"/>
        <v>0</v>
      </c>
      <c r="L31" s="1"/>
      <c r="M31" s="1"/>
      <c r="N31" s="1"/>
      <c r="O31" s="1"/>
      <c r="P31" s="1"/>
      <c r="Q31" s="1"/>
      <c r="R31" s="1"/>
      <c r="S31" s="1"/>
    </row>
    <row r="32" spans="1:19" ht="14" x14ac:dyDescent="0.2">
      <c r="A32" s="85"/>
      <c r="B32" s="85"/>
      <c r="C32" s="86"/>
      <c r="D32" s="5" t="s">
        <v>335</v>
      </c>
      <c r="E32" s="77" t="s">
        <v>336</v>
      </c>
      <c r="F32" s="108" t="s">
        <v>340</v>
      </c>
      <c r="G32" s="46" t="s">
        <v>59</v>
      </c>
      <c r="H32" s="46">
        <v>1210</v>
      </c>
      <c r="I32" s="107">
        <v>1464.1</v>
      </c>
      <c r="J32" s="10">
        <v>0</v>
      </c>
      <c r="K32" s="9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4" x14ac:dyDescent="0.2">
      <c r="A33" s="85"/>
      <c r="B33" s="85"/>
      <c r="C33" s="101" t="s">
        <v>176</v>
      </c>
      <c r="D33" s="75" t="s">
        <v>323</v>
      </c>
      <c r="E33" s="13" t="s">
        <v>324</v>
      </c>
      <c r="F33" s="108" t="s">
        <v>177</v>
      </c>
      <c r="G33" s="46"/>
      <c r="H33" s="46">
        <v>318</v>
      </c>
      <c r="I33" s="107">
        <v>384.78</v>
      </c>
      <c r="J33" s="10">
        <v>0</v>
      </c>
      <c r="K33" s="9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4" x14ac:dyDescent="0.2">
      <c r="A34" s="85"/>
      <c r="B34" s="85"/>
      <c r="C34" s="86"/>
      <c r="D34" s="5" t="s">
        <v>335</v>
      </c>
      <c r="E34" s="77" t="s">
        <v>336</v>
      </c>
      <c r="F34" s="108" t="s">
        <v>341</v>
      </c>
      <c r="G34" s="46"/>
      <c r="H34" s="46">
        <v>1210</v>
      </c>
      <c r="I34" s="107">
        <v>1464.1</v>
      </c>
      <c r="J34" s="10">
        <v>0</v>
      </c>
      <c r="K34" s="9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" x14ac:dyDescent="0.2">
      <c r="A35" s="85"/>
      <c r="B35" s="86"/>
      <c r="C35" s="16" t="s">
        <v>342</v>
      </c>
      <c r="D35" s="17" t="s">
        <v>86</v>
      </c>
      <c r="E35" s="18" t="s">
        <v>343</v>
      </c>
      <c r="F35" s="109" t="s">
        <v>344</v>
      </c>
      <c r="G35" s="19" t="s">
        <v>88</v>
      </c>
      <c r="H35" s="46">
        <v>35</v>
      </c>
      <c r="I35" s="107">
        <v>42.35</v>
      </c>
      <c r="J35" s="10">
        <v>0</v>
      </c>
      <c r="K35" s="9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" x14ac:dyDescent="0.2">
      <c r="A36" s="85"/>
      <c r="B36" s="84" t="s">
        <v>182</v>
      </c>
      <c r="C36" s="4" t="s">
        <v>183</v>
      </c>
      <c r="D36" s="5" t="s">
        <v>64</v>
      </c>
      <c r="E36" s="18" t="s">
        <v>345</v>
      </c>
      <c r="F36" s="109" t="s">
        <v>346</v>
      </c>
      <c r="G36" s="11" t="s">
        <v>59</v>
      </c>
      <c r="H36" s="11">
        <v>90</v>
      </c>
      <c r="I36" s="107">
        <v>108.89999999999999</v>
      </c>
      <c r="J36" s="10">
        <v>0</v>
      </c>
      <c r="K36" s="9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" x14ac:dyDescent="0.2">
      <c r="A37" s="85"/>
      <c r="B37" s="85"/>
      <c r="C37" s="4" t="s">
        <v>185</v>
      </c>
      <c r="D37" s="5" t="s">
        <v>64</v>
      </c>
      <c r="E37" s="18" t="s">
        <v>345</v>
      </c>
      <c r="F37" s="109" t="s">
        <v>347</v>
      </c>
      <c r="G37" s="11" t="s">
        <v>59</v>
      </c>
      <c r="H37" s="11">
        <v>90</v>
      </c>
      <c r="I37" s="107">
        <v>108.89999999999999</v>
      </c>
      <c r="J37" s="10">
        <v>0</v>
      </c>
      <c r="K37" s="9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" x14ac:dyDescent="0.2">
      <c r="A38" s="85"/>
      <c r="B38" s="85"/>
      <c r="C38" s="4" t="s">
        <v>187</v>
      </c>
      <c r="D38" s="5" t="s">
        <v>64</v>
      </c>
      <c r="E38" s="18" t="s">
        <v>345</v>
      </c>
      <c r="F38" s="109" t="s">
        <v>348</v>
      </c>
      <c r="G38" s="11" t="s">
        <v>59</v>
      </c>
      <c r="H38" s="11">
        <v>90</v>
      </c>
      <c r="I38" s="107">
        <v>108.89999999999999</v>
      </c>
      <c r="J38" s="10">
        <v>0</v>
      </c>
      <c r="K38" s="9">
        <f t="shared" si="0"/>
        <v>0</v>
      </c>
      <c r="L38" s="1"/>
      <c r="M38" s="1"/>
      <c r="N38" s="1"/>
      <c r="O38" s="1"/>
      <c r="P38" s="1"/>
      <c r="Q38" s="1"/>
      <c r="R38" s="1"/>
      <c r="S38" s="1"/>
    </row>
    <row r="39" spans="1:19" ht="15" x14ac:dyDescent="0.2">
      <c r="A39" s="85"/>
      <c r="B39" s="85"/>
      <c r="C39" s="4" t="s">
        <v>189</v>
      </c>
      <c r="D39" s="5" t="s">
        <v>64</v>
      </c>
      <c r="E39" s="18" t="s">
        <v>345</v>
      </c>
      <c r="F39" s="109" t="s">
        <v>349</v>
      </c>
      <c r="G39" s="11" t="s">
        <v>59</v>
      </c>
      <c r="H39" s="11">
        <v>90</v>
      </c>
      <c r="I39" s="107">
        <v>108.89999999999999</v>
      </c>
      <c r="J39" s="10">
        <v>0</v>
      </c>
      <c r="K39" s="9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" x14ac:dyDescent="0.2">
      <c r="A40" s="85"/>
      <c r="B40" s="85"/>
      <c r="C40" s="4" t="s">
        <v>191</v>
      </c>
      <c r="D40" s="5" t="s">
        <v>64</v>
      </c>
      <c r="E40" s="18" t="s">
        <v>345</v>
      </c>
      <c r="F40" s="109" t="s">
        <v>350</v>
      </c>
      <c r="G40" s="11" t="s">
        <v>59</v>
      </c>
      <c r="H40" s="11">
        <v>90</v>
      </c>
      <c r="I40" s="107">
        <v>108.89999999999999</v>
      </c>
      <c r="J40" s="10">
        <v>0</v>
      </c>
      <c r="K40" s="9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" x14ac:dyDescent="0.2">
      <c r="A41" s="85"/>
      <c r="B41" s="85"/>
      <c r="C41" s="4" t="s">
        <v>193</v>
      </c>
      <c r="D41" s="5" t="s">
        <v>64</v>
      </c>
      <c r="E41" s="18" t="s">
        <v>345</v>
      </c>
      <c r="F41" s="109" t="s">
        <v>351</v>
      </c>
      <c r="G41" s="11" t="s">
        <v>59</v>
      </c>
      <c r="H41" s="11">
        <v>90</v>
      </c>
      <c r="I41" s="107">
        <v>108.89999999999999</v>
      </c>
      <c r="J41" s="10">
        <v>0</v>
      </c>
      <c r="K41" s="9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" x14ac:dyDescent="0.2">
      <c r="A42" s="85"/>
      <c r="B42" s="85"/>
      <c r="C42" s="4" t="s">
        <v>195</v>
      </c>
      <c r="D42" s="5" t="s">
        <v>64</v>
      </c>
      <c r="E42" s="18" t="s">
        <v>345</v>
      </c>
      <c r="F42" s="109" t="s">
        <v>352</v>
      </c>
      <c r="G42" s="11" t="s">
        <v>59</v>
      </c>
      <c r="H42" s="11">
        <v>90</v>
      </c>
      <c r="I42" s="107">
        <v>108.89999999999999</v>
      </c>
      <c r="J42" s="10">
        <v>0</v>
      </c>
      <c r="K42" s="9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" x14ac:dyDescent="0.2">
      <c r="A43" s="85"/>
      <c r="B43" s="85"/>
      <c r="C43" s="4" t="s">
        <v>197</v>
      </c>
      <c r="D43" s="5" t="s">
        <v>64</v>
      </c>
      <c r="E43" s="18" t="s">
        <v>345</v>
      </c>
      <c r="F43" s="109" t="s">
        <v>353</v>
      </c>
      <c r="G43" s="11" t="s">
        <v>59</v>
      </c>
      <c r="H43" s="11">
        <v>90</v>
      </c>
      <c r="I43" s="107">
        <v>108.89999999999999</v>
      </c>
      <c r="J43" s="10">
        <v>0</v>
      </c>
      <c r="K43" s="9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" x14ac:dyDescent="0.2">
      <c r="A44" s="85"/>
      <c r="B44" s="85"/>
      <c r="C44" s="4" t="s">
        <v>199</v>
      </c>
      <c r="D44" s="5" t="s">
        <v>64</v>
      </c>
      <c r="E44" s="18" t="s">
        <v>345</v>
      </c>
      <c r="F44" s="109" t="s">
        <v>354</v>
      </c>
      <c r="G44" s="11" t="s">
        <v>59</v>
      </c>
      <c r="H44" s="11">
        <v>90</v>
      </c>
      <c r="I44" s="107">
        <v>108.89999999999999</v>
      </c>
      <c r="J44" s="10">
        <v>0</v>
      </c>
      <c r="K44" s="9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" x14ac:dyDescent="0.2">
      <c r="A45" s="86"/>
      <c r="B45" s="86"/>
      <c r="C45" s="4" t="s">
        <v>201</v>
      </c>
      <c r="D45" s="5" t="s">
        <v>64</v>
      </c>
      <c r="E45" s="18" t="s">
        <v>345</v>
      </c>
      <c r="F45" s="109" t="s">
        <v>355</v>
      </c>
      <c r="G45" s="11" t="s">
        <v>59</v>
      </c>
      <c r="H45" s="11">
        <v>90</v>
      </c>
      <c r="I45" s="107">
        <v>108.89999999999999</v>
      </c>
      <c r="J45" s="10">
        <v>0</v>
      </c>
      <c r="K45" s="9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4" x14ac:dyDescent="0.2">
      <c r="A46" s="88" t="s">
        <v>221</v>
      </c>
      <c r="B46" s="84" t="s">
        <v>222</v>
      </c>
      <c r="C46" s="100" t="s">
        <v>356</v>
      </c>
      <c r="D46" s="75" t="s">
        <v>323</v>
      </c>
      <c r="E46" s="13" t="s">
        <v>324</v>
      </c>
      <c r="F46" s="112" t="s">
        <v>280</v>
      </c>
      <c r="G46" s="44" t="s">
        <v>59</v>
      </c>
      <c r="H46" s="44">
        <v>364</v>
      </c>
      <c r="I46" s="107">
        <v>440.44</v>
      </c>
      <c r="J46" s="10">
        <v>0</v>
      </c>
      <c r="K46" s="9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4" x14ac:dyDescent="0.2">
      <c r="A47" s="85"/>
      <c r="B47" s="85"/>
      <c r="C47" s="86"/>
      <c r="D47" s="76" t="s">
        <v>335</v>
      </c>
      <c r="E47" s="77" t="s">
        <v>336</v>
      </c>
      <c r="F47" s="113" t="s">
        <v>357</v>
      </c>
      <c r="G47" s="46" t="s">
        <v>59</v>
      </c>
      <c r="H47" s="46">
        <v>1510</v>
      </c>
      <c r="I47" s="107">
        <v>1827.1</v>
      </c>
      <c r="J47" s="10">
        <v>0</v>
      </c>
      <c r="K47" s="9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4" x14ac:dyDescent="0.2">
      <c r="A48" s="85"/>
      <c r="B48" s="85"/>
      <c r="C48" s="100" t="s">
        <v>223</v>
      </c>
      <c r="D48" s="75" t="s">
        <v>323</v>
      </c>
      <c r="E48" s="13" t="s">
        <v>324</v>
      </c>
      <c r="F48" s="112" t="s">
        <v>231</v>
      </c>
      <c r="G48" s="44" t="s">
        <v>59</v>
      </c>
      <c r="H48" s="44">
        <v>364</v>
      </c>
      <c r="I48" s="107">
        <v>440.44</v>
      </c>
      <c r="J48" s="10">
        <v>0</v>
      </c>
      <c r="K48" s="9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4" x14ac:dyDescent="0.2">
      <c r="A49" s="85"/>
      <c r="B49" s="85"/>
      <c r="C49" s="86"/>
      <c r="D49" s="76" t="s">
        <v>335</v>
      </c>
      <c r="E49" s="77" t="s">
        <v>336</v>
      </c>
      <c r="F49" s="113" t="s">
        <v>358</v>
      </c>
      <c r="G49" s="46" t="s">
        <v>59</v>
      </c>
      <c r="H49" s="46">
        <v>1510</v>
      </c>
      <c r="I49" s="107">
        <v>1827.1</v>
      </c>
      <c r="J49" s="10">
        <v>0</v>
      </c>
      <c r="K49" s="9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4" x14ac:dyDescent="0.2">
      <c r="A50" s="85"/>
      <c r="B50" s="85"/>
      <c r="C50" s="100" t="s">
        <v>225</v>
      </c>
      <c r="D50" s="75" t="s">
        <v>323</v>
      </c>
      <c r="E50" s="13" t="s">
        <v>324</v>
      </c>
      <c r="F50" s="112" t="s">
        <v>232</v>
      </c>
      <c r="G50" s="78"/>
      <c r="H50" s="44">
        <v>364</v>
      </c>
      <c r="I50" s="107">
        <v>440.44</v>
      </c>
      <c r="J50" s="10">
        <v>0</v>
      </c>
      <c r="K50" s="9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4" x14ac:dyDescent="0.2">
      <c r="A51" s="85"/>
      <c r="B51" s="85"/>
      <c r="C51" s="86"/>
      <c r="D51" s="76" t="s">
        <v>335</v>
      </c>
      <c r="E51" s="77" t="s">
        <v>336</v>
      </c>
      <c r="F51" s="113" t="s">
        <v>359</v>
      </c>
      <c r="G51" s="79"/>
      <c r="H51" s="46">
        <v>1510</v>
      </c>
      <c r="I51" s="107">
        <v>1827.1</v>
      </c>
      <c r="J51" s="10">
        <v>0</v>
      </c>
      <c r="K51" s="9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4" x14ac:dyDescent="0.2">
      <c r="A52" s="85"/>
      <c r="B52" s="85"/>
      <c r="C52" s="100" t="s">
        <v>227</v>
      </c>
      <c r="D52" s="75" t="s">
        <v>323</v>
      </c>
      <c r="E52" s="13" t="s">
        <v>324</v>
      </c>
      <c r="F52" s="112" t="s">
        <v>233</v>
      </c>
      <c r="G52" s="44" t="s">
        <v>59</v>
      </c>
      <c r="H52" s="44">
        <v>364</v>
      </c>
      <c r="I52" s="107">
        <v>440.44</v>
      </c>
      <c r="J52" s="10">
        <v>0</v>
      </c>
      <c r="K52" s="9">
        <f t="shared" si="0"/>
        <v>0</v>
      </c>
      <c r="L52" s="1"/>
      <c r="M52" s="1"/>
      <c r="N52" s="1"/>
      <c r="O52" s="1"/>
      <c r="P52" s="1"/>
      <c r="Q52" s="1"/>
      <c r="R52" s="1"/>
      <c r="S52" s="1"/>
    </row>
    <row r="53" spans="1:19" ht="14" x14ac:dyDescent="0.2">
      <c r="A53" s="85"/>
      <c r="B53" s="85"/>
      <c r="C53" s="86"/>
      <c r="D53" s="76" t="s">
        <v>335</v>
      </c>
      <c r="E53" s="77" t="s">
        <v>336</v>
      </c>
      <c r="F53" s="113" t="s">
        <v>360</v>
      </c>
      <c r="G53" s="46" t="s">
        <v>59</v>
      </c>
      <c r="H53" s="46">
        <v>1510</v>
      </c>
      <c r="I53" s="107">
        <v>1827.1</v>
      </c>
      <c r="J53" s="10">
        <v>0</v>
      </c>
      <c r="K53" s="9">
        <f t="shared" si="0"/>
        <v>0</v>
      </c>
      <c r="L53" s="1"/>
      <c r="M53" s="1"/>
      <c r="N53" s="1"/>
      <c r="O53" s="1"/>
      <c r="P53" s="1"/>
      <c r="Q53" s="1"/>
      <c r="R53" s="1"/>
      <c r="S53" s="1"/>
    </row>
    <row r="54" spans="1:19" ht="14" x14ac:dyDescent="0.2">
      <c r="A54" s="85"/>
      <c r="B54" s="85"/>
      <c r="C54" s="100" t="s">
        <v>229</v>
      </c>
      <c r="D54" s="75" t="s">
        <v>323</v>
      </c>
      <c r="E54" s="13" t="s">
        <v>324</v>
      </c>
      <c r="F54" s="112" t="s">
        <v>234</v>
      </c>
      <c r="G54" s="44" t="s">
        <v>59</v>
      </c>
      <c r="H54" s="44">
        <v>364</v>
      </c>
      <c r="I54" s="107">
        <v>440.44</v>
      </c>
      <c r="J54" s="10">
        <v>0</v>
      </c>
      <c r="K54" s="9">
        <f t="shared" si="0"/>
        <v>0</v>
      </c>
      <c r="L54" s="1"/>
      <c r="M54" s="1"/>
      <c r="N54" s="1"/>
      <c r="O54" s="1"/>
      <c r="P54" s="1"/>
      <c r="Q54" s="1"/>
      <c r="R54" s="1"/>
      <c r="S54" s="1"/>
    </row>
    <row r="55" spans="1:19" ht="14" x14ac:dyDescent="0.2">
      <c r="A55" s="85"/>
      <c r="B55" s="85"/>
      <c r="C55" s="86"/>
      <c r="D55" s="76" t="s">
        <v>335</v>
      </c>
      <c r="E55" s="77" t="s">
        <v>336</v>
      </c>
      <c r="F55" s="113" t="s">
        <v>361</v>
      </c>
      <c r="G55" s="46" t="s">
        <v>59</v>
      </c>
      <c r="H55" s="46">
        <v>1510</v>
      </c>
      <c r="I55" s="107">
        <v>1827.1</v>
      </c>
      <c r="J55" s="10">
        <v>0</v>
      </c>
      <c r="K55" s="9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" x14ac:dyDescent="0.2">
      <c r="A56" s="85"/>
      <c r="B56" s="86"/>
      <c r="C56" s="4" t="s">
        <v>362</v>
      </c>
      <c r="D56" s="5" t="s">
        <v>86</v>
      </c>
      <c r="E56" s="13" t="s">
        <v>343</v>
      </c>
      <c r="F56" s="108" t="s">
        <v>363</v>
      </c>
      <c r="G56" s="30" t="s">
        <v>88</v>
      </c>
      <c r="H56" s="11">
        <v>35</v>
      </c>
      <c r="I56" s="107">
        <v>42.35</v>
      </c>
      <c r="J56" s="10">
        <v>0</v>
      </c>
      <c r="K56" s="9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" x14ac:dyDescent="0.2">
      <c r="A57" s="85"/>
      <c r="B57" s="84" t="s">
        <v>235</v>
      </c>
      <c r="C57" s="4" t="s">
        <v>236</v>
      </c>
      <c r="D57" s="5" t="s">
        <v>64</v>
      </c>
      <c r="E57" s="13" t="s">
        <v>317</v>
      </c>
      <c r="F57" s="108" t="s">
        <v>364</v>
      </c>
      <c r="G57" s="30" t="s">
        <v>59</v>
      </c>
      <c r="H57" s="11">
        <v>97</v>
      </c>
      <c r="I57" s="107">
        <v>117.36999999999999</v>
      </c>
      <c r="J57" s="10">
        <v>0</v>
      </c>
      <c r="K57" s="9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" x14ac:dyDescent="0.2">
      <c r="A58" s="85"/>
      <c r="B58" s="85"/>
      <c r="C58" s="4" t="s">
        <v>238</v>
      </c>
      <c r="D58" s="5" t="s">
        <v>64</v>
      </c>
      <c r="E58" s="13" t="s">
        <v>317</v>
      </c>
      <c r="F58" s="114" t="s">
        <v>365</v>
      </c>
      <c r="G58" s="30" t="s">
        <v>59</v>
      </c>
      <c r="H58" s="11">
        <v>97</v>
      </c>
      <c r="I58" s="107">
        <v>117.36999999999999</v>
      </c>
      <c r="J58" s="10">
        <v>0</v>
      </c>
      <c r="K58" s="9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" x14ac:dyDescent="0.2">
      <c r="A59" s="85"/>
      <c r="B59" s="85"/>
      <c r="C59" s="4" t="s">
        <v>240</v>
      </c>
      <c r="D59" s="5" t="s">
        <v>64</v>
      </c>
      <c r="E59" s="13" t="s">
        <v>317</v>
      </c>
      <c r="F59" s="114" t="s">
        <v>366</v>
      </c>
      <c r="G59" s="30" t="s">
        <v>59</v>
      </c>
      <c r="H59" s="11">
        <v>97</v>
      </c>
      <c r="I59" s="107">
        <v>117.36999999999999</v>
      </c>
      <c r="J59" s="10">
        <v>0</v>
      </c>
      <c r="K59" s="9">
        <f t="shared" si="0"/>
        <v>0</v>
      </c>
      <c r="L59" s="1"/>
      <c r="M59" s="1"/>
      <c r="N59" s="1"/>
      <c r="O59" s="1"/>
      <c r="P59" s="1"/>
      <c r="Q59" s="1"/>
      <c r="R59" s="1"/>
      <c r="S59" s="1"/>
    </row>
    <row r="60" spans="1:19" ht="15" x14ac:dyDescent="0.2">
      <c r="A60" s="85"/>
      <c r="B60" s="85"/>
      <c r="C60" s="4" t="s">
        <v>242</v>
      </c>
      <c r="D60" s="5" t="s">
        <v>64</v>
      </c>
      <c r="E60" s="13" t="s">
        <v>317</v>
      </c>
      <c r="F60" s="114" t="s">
        <v>367</v>
      </c>
      <c r="G60" s="11" t="s">
        <v>88</v>
      </c>
      <c r="H60" s="11">
        <v>97</v>
      </c>
      <c r="I60" s="107">
        <v>117.36999999999999</v>
      </c>
      <c r="J60" s="10">
        <v>0</v>
      </c>
      <c r="K60" s="9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" x14ac:dyDescent="0.2">
      <c r="A61" s="85"/>
      <c r="B61" s="86"/>
      <c r="C61" s="4" t="s">
        <v>244</v>
      </c>
      <c r="D61" s="5" t="s">
        <v>64</v>
      </c>
      <c r="E61" s="13" t="s">
        <v>317</v>
      </c>
      <c r="F61" s="114" t="s">
        <v>368</v>
      </c>
      <c r="G61" s="30" t="s">
        <v>59</v>
      </c>
      <c r="H61" s="11">
        <v>97</v>
      </c>
      <c r="I61" s="107">
        <v>117.36999999999999</v>
      </c>
      <c r="J61" s="10">
        <v>0</v>
      </c>
      <c r="K61" s="9">
        <f t="shared" si="0"/>
        <v>0</v>
      </c>
      <c r="L61" s="1"/>
      <c r="M61" s="1"/>
      <c r="N61" s="1"/>
      <c r="O61" s="1"/>
      <c r="P61" s="1"/>
      <c r="Q61" s="1"/>
      <c r="R61" s="1"/>
      <c r="S61" s="1"/>
    </row>
    <row r="62" spans="1:19" ht="14" x14ac:dyDescent="0.2">
      <c r="A62" s="85"/>
      <c r="B62" s="84" t="s">
        <v>246</v>
      </c>
      <c r="C62" s="101" t="s">
        <v>247</v>
      </c>
      <c r="D62" s="75" t="s">
        <v>369</v>
      </c>
      <c r="E62" s="13" t="s">
        <v>324</v>
      </c>
      <c r="F62" s="110">
        <v>8594196840943</v>
      </c>
      <c r="G62" s="11" t="s">
        <v>88</v>
      </c>
      <c r="H62" s="78">
        <v>605</v>
      </c>
      <c r="I62" s="107">
        <v>732.05</v>
      </c>
      <c r="J62" s="10">
        <v>0</v>
      </c>
      <c r="K62" s="9">
        <f t="shared" si="0"/>
        <v>0</v>
      </c>
      <c r="L62" s="1"/>
      <c r="M62" s="1"/>
      <c r="N62" s="1"/>
      <c r="O62" s="1"/>
      <c r="P62" s="1"/>
      <c r="Q62" s="1"/>
      <c r="R62" s="1"/>
      <c r="S62" s="1"/>
    </row>
    <row r="63" spans="1:19" ht="14" x14ac:dyDescent="0.2">
      <c r="A63" s="85"/>
      <c r="B63" s="85"/>
      <c r="C63" s="86"/>
      <c r="D63" s="76" t="s">
        <v>335</v>
      </c>
      <c r="E63" s="77" t="s">
        <v>336</v>
      </c>
      <c r="F63" s="111" t="s">
        <v>248</v>
      </c>
      <c r="G63" s="11" t="s">
        <v>88</v>
      </c>
      <c r="H63" s="79">
        <v>2200</v>
      </c>
      <c r="I63" s="107">
        <v>2662</v>
      </c>
      <c r="J63" s="10">
        <v>0</v>
      </c>
      <c r="K63" s="9">
        <f t="shared" si="0"/>
        <v>0</v>
      </c>
      <c r="L63" s="1"/>
      <c r="M63" s="1"/>
      <c r="N63" s="1"/>
      <c r="O63" s="1"/>
      <c r="P63" s="1"/>
      <c r="Q63" s="1"/>
      <c r="R63" s="1"/>
      <c r="S63" s="1"/>
    </row>
    <row r="64" spans="1:19" ht="14" x14ac:dyDescent="0.2">
      <c r="A64" s="85"/>
      <c r="B64" s="85"/>
      <c r="C64" s="99" t="s">
        <v>249</v>
      </c>
      <c r="D64" s="76" t="s">
        <v>369</v>
      </c>
      <c r="E64" s="13" t="s">
        <v>324</v>
      </c>
      <c r="F64" s="111">
        <v>8594196840974</v>
      </c>
      <c r="G64" s="11" t="s">
        <v>88</v>
      </c>
      <c r="H64" s="79">
        <v>605</v>
      </c>
      <c r="I64" s="107">
        <v>732.05</v>
      </c>
      <c r="J64" s="10">
        <v>0</v>
      </c>
      <c r="K64" s="9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4" x14ac:dyDescent="0.2">
      <c r="A65" s="85"/>
      <c r="B65" s="85"/>
      <c r="C65" s="86"/>
      <c r="D65" s="76" t="s">
        <v>335</v>
      </c>
      <c r="E65" s="77" t="s">
        <v>336</v>
      </c>
      <c r="F65" s="111" t="s">
        <v>250</v>
      </c>
      <c r="G65" s="11" t="s">
        <v>88</v>
      </c>
      <c r="H65" s="79">
        <v>2200</v>
      </c>
      <c r="I65" s="107">
        <v>2662</v>
      </c>
      <c r="J65" s="10">
        <v>0</v>
      </c>
      <c r="K65" s="9">
        <f t="shared" si="0"/>
        <v>0</v>
      </c>
      <c r="L65" s="1"/>
      <c r="M65" s="1"/>
      <c r="N65" s="1"/>
      <c r="O65" s="1"/>
      <c r="P65" s="1"/>
      <c r="Q65" s="1"/>
      <c r="R65" s="1"/>
      <c r="S65" s="1"/>
    </row>
    <row r="66" spans="1:19" ht="14" x14ac:dyDescent="0.2">
      <c r="A66" s="85"/>
      <c r="B66" s="85"/>
      <c r="C66" s="101" t="s">
        <v>251</v>
      </c>
      <c r="D66" s="75" t="s">
        <v>369</v>
      </c>
      <c r="E66" s="13" t="s">
        <v>324</v>
      </c>
      <c r="F66" s="110">
        <v>8594196841001</v>
      </c>
      <c r="G66" s="11" t="s">
        <v>88</v>
      </c>
      <c r="H66" s="78">
        <v>605</v>
      </c>
      <c r="I66" s="107">
        <v>732.05</v>
      </c>
      <c r="J66" s="10">
        <v>0</v>
      </c>
      <c r="K66" s="9">
        <f t="shared" si="0"/>
        <v>0</v>
      </c>
      <c r="L66" s="1"/>
      <c r="M66" s="1"/>
      <c r="N66" s="1"/>
      <c r="O66" s="1"/>
      <c r="P66" s="1"/>
      <c r="Q66" s="1"/>
      <c r="R66" s="1"/>
      <c r="S66" s="1"/>
    </row>
    <row r="67" spans="1:19" ht="14" x14ac:dyDescent="0.2">
      <c r="A67" s="85"/>
      <c r="B67" s="85"/>
      <c r="C67" s="86"/>
      <c r="D67" s="76" t="s">
        <v>335</v>
      </c>
      <c r="E67" s="77" t="s">
        <v>336</v>
      </c>
      <c r="F67" s="111" t="s">
        <v>252</v>
      </c>
      <c r="G67" s="11" t="s">
        <v>88</v>
      </c>
      <c r="H67" s="79">
        <v>2200</v>
      </c>
      <c r="I67" s="107">
        <v>2662</v>
      </c>
      <c r="J67" s="10">
        <v>0</v>
      </c>
      <c r="K67" s="9">
        <f t="shared" si="0"/>
        <v>0</v>
      </c>
      <c r="L67" s="1"/>
      <c r="M67" s="1"/>
      <c r="N67" s="1"/>
      <c r="O67" s="1"/>
      <c r="P67" s="1"/>
      <c r="Q67" s="1"/>
      <c r="R67" s="1"/>
      <c r="S67" s="1"/>
    </row>
    <row r="68" spans="1:19" ht="14" x14ac:dyDescent="0.2">
      <c r="A68" s="85"/>
      <c r="B68" s="85"/>
      <c r="C68" s="99" t="s">
        <v>157</v>
      </c>
      <c r="D68" s="76" t="s">
        <v>369</v>
      </c>
      <c r="E68" s="13" t="s">
        <v>324</v>
      </c>
      <c r="F68" s="111">
        <v>8594196841032</v>
      </c>
      <c r="G68" s="11" t="s">
        <v>88</v>
      </c>
      <c r="H68" s="79">
        <v>605</v>
      </c>
      <c r="I68" s="107">
        <v>732.05</v>
      </c>
      <c r="J68" s="10">
        <v>0</v>
      </c>
      <c r="K68" s="9">
        <f t="shared" si="0"/>
        <v>0</v>
      </c>
      <c r="L68" s="1"/>
      <c r="M68" s="1"/>
      <c r="N68" s="1"/>
      <c r="O68" s="1"/>
      <c r="P68" s="1"/>
      <c r="Q68" s="1"/>
      <c r="R68" s="1"/>
      <c r="S68" s="1"/>
    </row>
    <row r="69" spans="1:19" ht="14" x14ac:dyDescent="0.2">
      <c r="A69" s="85"/>
      <c r="B69" s="85"/>
      <c r="C69" s="86"/>
      <c r="D69" s="76" t="s">
        <v>335</v>
      </c>
      <c r="E69" s="77" t="s">
        <v>336</v>
      </c>
      <c r="F69" s="111" t="s">
        <v>253</v>
      </c>
      <c r="G69" s="11" t="s">
        <v>88</v>
      </c>
      <c r="H69" s="79">
        <v>2200</v>
      </c>
      <c r="I69" s="107">
        <v>2662</v>
      </c>
      <c r="J69" s="10">
        <v>0</v>
      </c>
      <c r="K69" s="9">
        <f t="shared" si="0"/>
        <v>0</v>
      </c>
      <c r="L69" s="1"/>
      <c r="M69" s="1"/>
      <c r="N69" s="1"/>
      <c r="O69" s="1"/>
      <c r="P69" s="1"/>
      <c r="Q69" s="1"/>
      <c r="R69" s="1"/>
      <c r="S69" s="1"/>
    </row>
    <row r="70" spans="1:19" ht="15" x14ac:dyDescent="0.2">
      <c r="A70" s="86"/>
      <c r="B70" s="86"/>
      <c r="C70" s="80" t="s">
        <v>370</v>
      </c>
      <c r="D70" s="76" t="s">
        <v>86</v>
      </c>
      <c r="E70" s="77" t="s">
        <v>343</v>
      </c>
      <c r="F70" s="111" t="s">
        <v>371</v>
      </c>
      <c r="G70" s="11" t="s">
        <v>88</v>
      </c>
      <c r="H70" s="79">
        <v>35</v>
      </c>
      <c r="I70" s="107">
        <v>42.35</v>
      </c>
      <c r="J70" s="10">
        <v>0</v>
      </c>
      <c r="K70" s="9">
        <f t="shared" si="0"/>
        <v>0</v>
      </c>
      <c r="L70" s="1"/>
      <c r="M70" s="1"/>
      <c r="N70" s="1"/>
      <c r="O70" s="1"/>
      <c r="P70" s="1"/>
      <c r="Q70" s="1"/>
      <c r="R70" s="1"/>
      <c r="S70" s="1"/>
    </row>
    <row r="71" spans="1:19" ht="15" x14ac:dyDescent="0.2">
      <c r="A71" s="88" t="s">
        <v>259</v>
      </c>
      <c r="B71" s="43" t="s">
        <v>263</v>
      </c>
      <c r="C71" s="4" t="s">
        <v>264</v>
      </c>
      <c r="D71" s="5" t="s">
        <v>62</v>
      </c>
      <c r="E71" s="13" t="s">
        <v>308</v>
      </c>
      <c r="F71" s="108" t="s">
        <v>372</v>
      </c>
      <c r="G71" s="11" t="s">
        <v>72</v>
      </c>
      <c r="H71" s="11">
        <v>167</v>
      </c>
      <c r="I71" s="107">
        <v>202.07</v>
      </c>
      <c r="J71" s="10">
        <v>0</v>
      </c>
      <c r="K71" s="9">
        <f t="shared" si="0"/>
        <v>0</v>
      </c>
      <c r="L71" s="1"/>
      <c r="M71" s="1"/>
      <c r="N71" s="1"/>
      <c r="O71" s="1"/>
      <c r="P71" s="1"/>
      <c r="Q71" s="1"/>
      <c r="R71" s="1"/>
      <c r="S71" s="1"/>
    </row>
    <row r="72" spans="1:19" ht="15" x14ac:dyDescent="0.2">
      <c r="A72" s="85"/>
      <c r="B72" s="43" t="s">
        <v>274</v>
      </c>
      <c r="C72" s="4" t="s">
        <v>275</v>
      </c>
      <c r="D72" s="5" t="s">
        <v>330</v>
      </c>
      <c r="E72" s="13" t="s">
        <v>324</v>
      </c>
      <c r="F72" s="108" t="s">
        <v>373</v>
      </c>
      <c r="G72" s="11" t="s">
        <v>59</v>
      </c>
      <c r="H72" s="11">
        <v>1010</v>
      </c>
      <c r="I72" s="107">
        <v>1222.0999999999999</v>
      </c>
      <c r="J72" s="10">
        <v>0</v>
      </c>
      <c r="K72" s="9">
        <f t="shared" si="0"/>
        <v>0</v>
      </c>
      <c r="L72" s="1"/>
      <c r="M72" s="1"/>
      <c r="N72" s="1"/>
      <c r="O72" s="1"/>
      <c r="P72" s="1"/>
      <c r="Q72" s="1"/>
      <c r="R72" s="1"/>
      <c r="S72" s="1"/>
    </row>
    <row r="73" spans="1:19" ht="14" x14ac:dyDescent="0.2">
      <c r="A73" s="85"/>
      <c r="B73" s="84" t="s">
        <v>277</v>
      </c>
      <c r="C73" s="100" t="s">
        <v>374</v>
      </c>
      <c r="D73" s="75" t="s">
        <v>323</v>
      </c>
      <c r="E73" s="13" t="s">
        <v>324</v>
      </c>
      <c r="F73" s="112" t="s">
        <v>280</v>
      </c>
      <c r="G73" s="44" t="s">
        <v>59</v>
      </c>
      <c r="H73" s="44">
        <v>364</v>
      </c>
      <c r="I73" s="107">
        <v>440.44</v>
      </c>
      <c r="J73" s="10">
        <v>0</v>
      </c>
      <c r="K73" s="9">
        <f t="shared" ref="K73:K74" si="1">H73*J73</f>
        <v>0</v>
      </c>
      <c r="L73" s="1"/>
      <c r="M73" s="1"/>
      <c r="N73" s="1"/>
      <c r="O73" s="1"/>
      <c r="P73" s="1"/>
      <c r="Q73" s="1"/>
      <c r="R73" s="1"/>
      <c r="S73" s="1"/>
    </row>
    <row r="74" spans="1:19" ht="15" thickBot="1" x14ac:dyDescent="0.25">
      <c r="A74" s="86"/>
      <c r="B74" s="86"/>
      <c r="C74" s="86"/>
      <c r="D74" s="76" t="s">
        <v>335</v>
      </c>
      <c r="E74" s="77" t="s">
        <v>336</v>
      </c>
      <c r="F74" s="113" t="s">
        <v>357</v>
      </c>
      <c r="G74" s="46" t="s">
        <v>59</v>
      </c>
      <c r="H74" s="46">
        <v>1510</v>
      </c>
      <c r="I74" s="107">
        <v>1827.1</v>
      </c>
      <c r="J74" s="56">
        <v>0</v>
      </c>
      <c r="K74" s="9">
        <f t="shared" si="1"/>
        <v>0</v>
      </c>
      <c r="L74" s="1" t="s">
        <v>375</v>
      </c>
      <c r="M74" s="1"/>
      <c r="N74" s="1"/>
      <c r="O74" s="1"/>
      <c r="P74" s="1"/>
      <c r="Q74" s="1"/>
      <c r="R74" s="1"/>
      <c r="S74" s="1"/>
    </row>
    <row r="75" spans="1:19" ht="15" thickBot="1" x14ac:dyDescent="0.25">
      <c r="A75" s="1"/>
      <c r="B75" s="1"/>
      <c r="C75" s="1"/>
      <c r="D75" s="1"/>
      <c r="E75" s="1"/>
      <c r="F75" s="1"/>
      <c r="G75" s="1"/>
      <c r="H75" s="1"/>
      <c r="I75" s="81" t="s">
        <v>376</v>
      </c>
      <c r="J75" s="82">
        <f t="shared" ref="J75:K75" si="2">SUM(J8:J74)</f>
        <v>0</v>
      </c>
      <c r="K75" s="83">
        <f t="shared" si="2"/>
        <v>0</v>
      </c>
      <c r="L75" s="83">
        <f>K75*1.21</f>
        <v>0</v>
      </c>
      <c r="M75" s="1"/>
      <c r="N75" s="1"/>
      <c r="O75" s="1"/>
      <c r="P75" s="1"/>
      <c r="Q75" s="1"/>
      <c r="R75" s="1"/>
      <c r="S75" s="1"/>
    </row>
    <row r="76" spans="1:19" ht="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</sheetData>
  <mergeCells count="42">
    <mergeCell ref="A8:A12"/>
    <mergeCell ref="B8:B12"/>
    <mergeCell ref="A13:A45"/>
    <mergeCell ref="B13:B15"/>
    <mergeCell ref="B17:B18"/>
    <mergeCell ref="C27:C28"/>
    <mergeCell ref="C29:C30"/>
    <mergeCell ref="C31:C32"/>
    <mergeCell ref="C33:C34"/>
    <mergeCell ref="E6:E7"/>
    <mergeCell ref="A1:K1"/>
    <mergeCell ref="C3:G3"/>
    <mergeCell ref="C4:G4"/>
    <mergeCell ref="A6:A7"/>
    <mergeCell ref="B6:B7"/>
    <mergeCell ref="C6:C7"/>
    <mergeCell ref="D6:D7"/>
    <mergeCell ref="F6:F7"/>
    <mergeCell ref="J6:J7"/>
    <mergeCell ref="K6:K7"/>
    <mergeCell ref="G6:G7"/>
    <mergeCell ref="H6:I6"/>
    <mergeCell ref="A71:A74"/>
    <mergeCell ref="B73:B74"/>
    <mergeCell ref="C68:C69"/>
    <mergeCell ref="C73:C74"/>
    <mergeCell ref="B36:B45"/>
    <mergeCell ref="C46:C47"/>
    <mergeCell ref="C48:C49"/>
    <mergeCell ref="C50:C51"/>
    <mergeCell ref="C52:C53"/>
    <mergeCell ref="C54:C55"/>
    <mergeCell ref="C62:C63"/>
    <mergeCell ref="C64:C65"/>
    <mergeCell ref="C66:C67"/>
    <mergeCell ref="B19:B22"/>
    <mergeCell ref="B23:B26"/>
    <mergeCell ref="A46:A70"/>
    <mergeCell ref="B46:B56"/>
    <mergeCell ref="B57:B61"/>
    <mergeCell ref="B62:B70"/>
    <mergeCell ref="B27:B35"/>
  </mergeCells>
  <printOptions horizontalCentered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OBAL</vt:lpstr>
      <vt:lpstr>BEZOBAL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Jiří Vaněček</cp:lastModifiedBy>
  <dcterms:modified xsi:type="dcterms:W3CDTF">2026-03-09T08:23:44Z</dcterms:modified>
</cp:coreProperties>
</file>